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736" windowHeight="9396" activeTab="1"/>
  </bookViews>
  <sheets>
    <sheet name="Data" sheetId="1" r:id="rId1"/>
    <sheet name="Info" sheetId="4" r:id="rId2"/>
    <sheet name="Workshop2" sheetId="2" r:id="rId3"/>
    <sheet name="Workshop4" sheetId="3" r:id="rId4"/>
    <sheet name="Workshop6" sheetId="5" r:id="rId5"/>
    <sheet name="Workshop8" sheetId="6" r:id="rId6"/>
  </sheets>
  <calcPr calcId="145621"/>
</workbook>
</file>

<file path=xl/calcChain.xml><?xml version="1.0" encoding="utf-8"?>
<calcChain xmlns="http://schemas.openxmlformats.org/spreadsheetml/2006/main">
  <c r="E13" i="6" l="1"/>
  <c r="D13" i="6"/>
  <c r="C13" i="6"/>
  <c r="B13" i="6"/>
  <c r="E20" i="6"/>
  <c r="D20" i="6"/>
  <c r="C20" i="6"/>
  <c r="B20" i="6"/>
  <c r="N37" i="1" l="1"/>
  <c r="N36" i="1"/>
  <c r="N35" i="1"/>
  <c r="N34" i="1"/>
  <c r="N33" i="1"/>
  <c r="N31" i="1"/>
  <c r="N30" i="1"/>
  <c r="N29" i="1"/>
  <c r="M24" i="1"/>
  <c r="L24" i="1"/>
  <c r="K24" i="1"/>
  <c r="J24" i="1"/>
  <c r="I24" i="1"/>
  <c r="H24" i="1"/>
  <c r="G24" i="1"/>
  <c r="F24" i="1"/>
  <c r="E24" i="1"/>
  <c r="D24" i="1"/>
  <c r="C24" i="1"/>
  <c r="B24" i="1"/>
  <c r="M21" i="1"/>
  <c r="L21" i="1"/>
  <c r="K21" i="1"/>
  <c r="J21" i="1"/>
  <c r="I21" i="1"/>
  <c r="H21" i="1"/>
  <c r="G21" i="1"/>
  <c r="F21" i="1"/>
  <c r="E21" i="1"/>
  <c r="D21" i="1"/>
  <c r="C21" i="1"/>
  <c r="B21" i="1"/>
  <c r="M18" i="1"/>
  <c r="L18" i="1"/>
  <c r="K18" i="1"/>
  <c r="J18" i="1"/>
  <c r="I18" i="1"/>
  <c r="H18" i="1"/>
  <c r="G18" i="1"/>
  <c r="F18" i="1"/>
  <c r="E18" i="1"/>
  <c r="D18" i="1"/>
  <c r="C18" i="1"/>
  <c r="B18" i="1"/>
  <c r="B15" i="1"/>
  <c r="C15" i="1"/>
  <c r="D15" i="1"/>
  <c r="E15" i="1"/>
  <c r="F15" i="1"/>
  <c r="G15" i="1"/>
  <c r="H15" i="1"/>
  <c r="I15" i="1"/>
  <c r="J15" i="1"/>
  <c r="K15" i="1"/>
  <c r="L15" i="1"/>
  <c r="M15" i="1"/>
  <c r="N11" i="1"/>
  <c r="N10" i="1"/>
  <c r="N25" i="1"/>
  <c r="N23" i="1"/>
  <c r="N20" i="1"/>
  <c r="N17" i="1"/>
  <c r="N14" i="1"/>
  <c r="N5" i="1"/>
  <c r="N4" i="1"/>
  <c r="N3" i="1"/>
  <c r="M12" i="1"/>
  <c r="L12" i="1"/>
  <c r="K12" i="1"/>
  <c r="J12" i="1"/>
  <c r="I12" i="1"/>
  <c r="H12" i="1"/>
  <c r="G12" i="1"/>
  <c r="F12" i="1"/>
  <c r="E12" i="1"/>
  <c r="D12" i="1"/>
  <c r="C12" i="1"/>
  <c r="B12" i="1"/>
  <c r="N24" i="1" l="1"/>
  <c r="N18" i="1"/>
  <c r="N21" i="1"/>
  <c r="N15" i="1"/>
  <c r="N12" i="1"/>
</calcChain>
</file>

<file path=xl/sharedStrings.xml><?xml version="1.0" encoding="utf-8"?>
<sst xmlns="http://schemas.openxmlformats.org/spreadsheetml/2006/main" count="190" uniqueCount="136">
  <si>
    <t>รวม</t>
  </si>
  <si>
    <t>เดือน</t>
  </si>
  <si>
    <t>Office Hours</t>
  </si>
  <si>
    <t>Working Days</t>
  </si>
  <si>
    <t>Production Hours</t>
  </si>
  <si>
    <t>น้ำมันเตา</t>
  </si>
  <si>
    <t xml:space="preserve">    (L)</t>
  </si>
  <si>
    <t xml:space="preserve">    (GJ) @41.3 MJ/L</t>
  </si>
  <si>
    <t>กะลาปาล์ม</t>
  </si>
  <si>
    <t xml:space="preserve">    (kg)</t>
  </si>
  <si>
    <t xml:space="preserve">    (GJ) @16 MJ/kg</t>
  </si>
  <si>
    <t>LPG</t>
  </si>
  <si>
    <t xml:space="preserve">    (MJ) @50.3 MJ/kg</t>
  </si>
  <si>
    <t>Diesel</t>
  </si>
  <si>
    <t xml:space="preserve">    (MJ)  @39 MJ/L</t>
  </si>
  <si>
    <t>ไฟฟ้ารวม (kWh)</t>
  </si>
  <si>
    <t>ปริมาณการผลิต</t>
  </si>
  <si>
    <t xml:space="preserve">    Pasteurized (ตัน)</t>
  </si>
  <si>
    <t xml:space="preserve">    UHT (ตัน)</t>
  </si>
  <si>
    <t>-</t>
  </si>
  <si>
    <t xml:space="preserve"> รวม (ตัน)</t>
  </si>
  <si>
    <t>ไฟฟ้าสำนักงาน  (kWh)</t>
  </si>
  <si>
    <t>ไฟฟ้า MDB1 (kWh)</t>
  </si>
  <si>
    <t>ไฟฟ้า MDB2 (kWh)</t>
  </si>
  <si>
    <t>Air compressors</t>
  </si>
  <si>
    <t xml:space="preserve">     Load (ชม)</t>
  </si>
  <si>
    <t xml:space="preserve">     Unload (ชม.)</t>
  </si>
  <si>
    <t>CIP (ครั้ง)</t>
  </si>
  <si>
    <t>ปริมาณไอน้ำที่ผลิต (ตัน)</t>
  </si>
  <si>
    <t>อุณหภูมิสูงสุดเฉลี่ย(°C)</t>
  </si>
  <si>
    <t>ตารางที่ 1.1  ข้อมูลชั่วโมงทำงาน</t>
  </si>
  <si>
    <t>ตารางที่ 1.2  ปริมาณการผลิตและการใช้พลังงาน</t>
  </si>
  <si>
    <t>ตารางที่ 1.3  ข้อมูลเก็บบันทึก</t>
  </si>
  <si>
    <t>ตารางที่ 2.1  การใช้พลังงานแยกตามระบบ</t>
  </si>
  <si>
    <t>เครื่องจักร ระบบ กระบวนการ หรือส่วนงาน</t>
  </si>
  <si>
    <t>ปริมาณการใช้พลังงานไฟฟ้า (kWh)</t>
  </si>
  <si>
    <t>ผู้รับผิดชอบ</t>
  </si>
  <si>
    <t>SEU?</t>
  </si>
  <si>
    <t>Chill Tanks</t>
  </si>
  <si>
    <t>Separator</t>
  </si>
  <si>
    <t>Standardization</t>
  </si>
  <si>
    <t>Pasteurizer</t>
  </si>
  <si>
    <t>UHT</t>
  </si>
  <si>
    <t>Homogenizer</t>
  </si>
  <si>
    <t>Filling</t>
  </si>
  <si>
    <t>CIP</t>
  </si>
  <si>
    <t>Cold Storage</t>
  </si>
  <si>
    <t>Packing</t>
  </si>
  <si>
    <t>Boiler</t>
  </si>
  <si>
    <t>Cooling Tower</t>
  </si>
  <si>
    <t>Chiller</t>
  </si>
  <si>
    <t>Air Compressor</t>
  </si>
  <si>
    <t>Water Plant</t>
  </si>
  <si>
    <t>Waste water treatment</t>
  </si>
  <si>
    <t>Office &amp; Canteen</t>
  </si>
  <si>
    <t>ปริมาณการใช้พลังงานความร้อน (GJ)</t>
  </si>
  <si>
    <t>เครื่องจักร</t>
  </si>
  <si>
    <t>พิกัดไฟฟ้า</t>
  </si>
  <si>
    <t>คุณลักษณะ</t>
  </si>
  <si>
    <t>Chill tanks &amp; Stirrer</t>
  </si>
  <si>
    <t>เครื่องปั่นแยกนมและครีม</t>
  </si>
  <si>
    <t>เครื่องผสมนมและครีมให้ได้สัดส่วน</t>
  </si>
  <si>
    <t>เครื่องจักรที่ใช้ความดันในการลดขนาดไขมันในของเหลว เพื่อให้เป็นเนื้อเดียวกัน</t>
  </si>
  <si>
    <t>เครื่องบรรจุนมลงกล่อง</t>
  </si>
  <si>
    <t>เครื่องทำความสะอาดเครื่องจักรในอุตสาหกรรมแต่ละครั้งใช้เวลาประมาณ 1 ชั่วโมง</t>
  </si>
  <si>
    <t>Cold storage</t>
  </si>
  <si>
    <t>เครื่องแพคลงกล่อง</t>
  </si>
  <si>
    <r>
      <t>ถังเก็บที่อุณหภูมิ 4</t>
    </r>
    <r>
      <rPr>
        <sz val="11"/>
        <color theme="1"/>
        <rFont val="Calibri"/>
        <family val="2"/>
      </rPr>
      <t>°</t>
    </r>
    <r>
      <rPr>
        <sz val="11"/>
        <color theme="1"/>
        <rFont val="Tahoma"/>
        <family val="2"/>
        <scheme val="minor"/>
      </rPr>
      <t>C</t>
    </r>
  </si>
  <si>
    <t>เครื่องค่าเชื้อด้วยการพาสเจอร์ไรซ์ โดยการเพิ่มอุณหภูมินมจาก 4°C เป็น 72°C เป็นระยะเวลา 15 วินาที แล้วทำให้เย็นลงทันทีที่อุณหภูมิ 5°C</t>
  </si>
  <si>
    <t>เครื่องค่าเชื้อที่อุณหภูมิสูง ไม่ต่ำกว่า 133°C เป็นระยะเวลา 2วินาที แล้วทำให้เย็นลงทันที่ที่อุณหภูมิ 5°C</t>
  </si>
  <si>
    <t>ห้องเย็น เก็บนมกล่องพาสเจอร์ไรซ์ ที่อุณหภูมิ 4°C</t>
  </si>
  <si>
    <t>รายละเอียดเครื่องจักร</t>
  </si>
  <si>
    <t>kW (Total)</t>
  </si>
  <si>
    <t>kW</t>
  </si>
  <si>
    <t>kW (x2)</t>
  </si>
  <si>
    <t>ระบบสนับสนุน (Utilities)</t>
  </si>
  <si>
    <t>หม้อแปลง 1 (MDB1)</t>
  </si>
  <si>
    <t>(MDB1 จ่ายไฟให้อาคาร 1 และ 2)</t>
  </si>
  <si>
    <t>หม้อแปลง 2 (MDB2)</t>
  </si>
  <si>
    <t>(MDB2 จ่ายไฟให้ Utilities และ Warehouse)</t>
  </si>
  <si>
    <t>หม้อไอน้ำ Boiler 1 (น้ำมันเตา)</t>
  </si>
  <si>
    <t>หม้อไอน้ำ Boiler 2 (เชื้อเพลิงแข็ง)</t>
  </si>
  <si>
    <t>เครื่องอัดอากาศ Air Compressor 1</t>
  </si>
  <si>
    <t>เครื่องอัดอากาศ Air Compressor 2</t>
  </si>
  <si>
    <t>เครื่องอัดอากาศ Air Compressor 3</t>
  </si>
  <si>
    <t>เครื่องทำน้ำเย็น Chiller 1</t>
  </si>
  <si>
    <t>เครื่องทำน้ำเย็น Chiller 2</t>
  </si>
  <si>
    <t>หอผึ่งเย็น Cooling Tower 1</t>
  </si>
  <si>
    <t>หอผึ่งเย็น Cooling Tower 2</t>
  </si>
  <si>
    <t>ระบบผลิตน้ำ Water Plant</t>
  </si>
  <si>
    <t>ระบบบำบัดน้ำเสีย Waste Water Treatment</t>
  </si>
  <si>
    <t>Capacity</t>
  </si>
  <si>
    <t>kVA</t>
  </si>
  <si>
    <t>ton/h</t>
  </si>
  <si>
    <t>m3/min</t>
  </si>
  <si>
    <t xml:space="preserve"> kW Cooling</t>
  </si>
  <si>
    <t>kCal/h</t>
  </si>
  <si>
    <t>kW(25% if unload)</t>
  </si>
  <si>
    <t>ระบบสนับสนุน</t>
  </si>
  <si>
    <t>Separators</t>
  </si>
  <si>
    <t>Homogenizers</t>
  </si>
  <si>
    <t>ตารางที่ 6.2  ผลการคำนวณข้อมูลปริมาณการใช้พลังงาน</t>
  </si>
  <si>
    <t>ปริมาณผลผลิต (ตัน)</t>
  </si>
  <si>
    <t>ไฟฟ้าระบบลมอัด  (kWh)</t>
  </si>
  <si>
    <t>ตารางที่ 6.3  ผลการคำนวณข้อมูลปริมาณการใช้พลังงาน</t>
  </si>
  <si>
    <t>ไฟฟ้าสำนักงาน  (kWh/day)</t>
  </si>
  <si>
    <t>จำนวนวันทำงาน (วัน)</t>
  </si>
  <si>
    <t>ตารางที่ 6.4  ข้อมูลประมาณการของปีถัดไป</t>
  </si>
  <si>
    <t>ตารางที่ 6.5  ข้อมูลประมาณการพลังงานไฟฟ้าที่ใช้ในระบบลมอัด</t>
  </si>
  <si>
    <t>ไฟฟ้าระบบลมอัด (kWh)</t>
  </si>
  <si>
    <t>ตารางที่ 6.6  ข้อมูลประมาณการพลังงานไฟฟ้าที่ใช้ในสำนักงาน</t>
  </si>
  <si>
    <t>ไฟฟ้าสำนักงาน (kWh)</t>
  </si>
  <si>
    <t>ไฟฟ้าสำนักงาน (kWh/day)</t>
  </si>
  <si>
    <t>ตารางที่ 8.1  ข้อมูลเก็บบันทึกจริงของ 4 เดือนแรกของปีถัดไป</t>
  </si>
  <si>
    <t>อุณหภูมิเฉลี่ยสูงสุด (°C)</t>
  </si>
  <si>
    <t>ระบบลมอัด (kWh)</t>
  </si>
  <si>
    <t>ผลประหยัด (%)</t>
  </si>
  <si>
    <t>Normalized Prediction (kWh)</t>
  </si>
  <si>
    <t>ข้อมูลเก็บบันทึกจริง (kWh)</t>
  </si>
  <si>
    <t>ตารางที่ 8.2  เปรียบเทียบข้อมูลการประมาณการที่ปรับฐานแล้ว (Normalized prediction) กับข้อมูลเก็บบันทึกจริง:</t>
  </si>
  <si>
    <t xml:space="preserve"> ระบบลมอัด</t>
  </si>
  <si>
    <t>ตารางที่ 8.3  เปรียบเทียบข้อมูลการประมาณการที่ปรับฐานแล้ว (Normalized prediction) กับข้อมูลเก็บบันทึกจริง:</t>
  </si>
  <si>
    <t>ไฟฟ้าสำนักงาน</t>
  </si>
  <si>
    <t>อุณหภูมิน้ำป้อน</t>
  </si>
  <si>
    <t>Blowdown</t>
  </si>
  <si>
    <t>ปริมาณการใช้เชื้อเพลิง</t>
  </si>
  <si>
    <t>(barg)</t>
  </si>
  <si>
    <t>(kg/hr)</t>
  </si>
  <si>
    <r>
      <t>(</t>
    </r>
    <r>
      <rPr>
        <vertAlign val="superscript"/>
        <sz val="16"/>
        <color theme="1"/>
        <rFont val="TH SarabunPSK"/>
        <family val="2"/>
      </rPr>
      <t>o</t>
    </r>
    <r>
      <rPr>
        <sz val="16"/>
        <color theme="1"/>
        <rFont val="TH SarabunPSK"/>
        <family val="2"/>
      </rPr>
      <t>C)</t>
    </r>
  </si>
  <si>
    <t>(%)</t>
  </si>
  <si>
    <t>(litre/hr)</t>
  </si>
  <si>
    <t>(kJ/kg steam)</t>
  </si>
  <si>
    <t>ความดันไอน้ำใช้งาน</t>
  </si>
  <si>
    <t>ปริมาณไอน้ำที่ผลิต</t>
  </si>
  <si>
    <t>พลังงานที่ใช้ต่อการผลิตไอน้ำ 1 kg</t>
  </si>
  <si>
    <t>Chiller Compressor run (ชม.)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</si>
</sst>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7" formatCode="#,##0.0"/>
    <numFmt numFmtId="188" formatCode="0.0"/>
  </numFmts>
  <fonts count="8" x14ac:knownFonts="1">
    <font>
      <sz val="11"/>
      <color theme="1"/>
      <name val="Tahoma"/>
      <family val="2"/>
      <scheme val="minor"/>
    </font>
    <font>
      <sz val="11"/>
      <color rgb="FFFF0000"/>
      <name val="Tahoma"/>
      <family val="2"/>
      <scheme val="minor"/>
    </font>
    <font>
      <b/>
      <sz val="11"/>
      <color theme="1"/>
      <name val="Tahoma"/>
      <family val="2"/>
      <scheme val="minor"/>
    </font>
    <font>
      <sz val="11"/>
      <color theme="1"/>
      <name val="Calibri"/>
      <family val="2"/>
    </font>
    <font>
      <sz val="11"/>
      <color rgb="FFFF0000"/>
      <name val="Wingdings"/>
      <charset val="2"/>
    </font>
    <font>
      <sz val="16"/>
      <color theme="1"/>
      <name val="TH SarabunPSK"/>
      <family val="2"/>
    </font>
    <font>
      <vertAlign val="superscript"/>
      <sz val="16"/>
      <color theme="1"/>
      <name val="TH SarabunPSK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3" fontId="0" fillId="0" borderId="0" xfId="0" applyNumberFormat="1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2" fillId="0" borderId="0" xfId="0" applyFont="1"/>
    <xf numFmtId="0" fontId="0" fillId="2" borderId="12" xfId="0" applyFill="1" applyBorder="1" applyAlignment="1">
      <alignment horizontal="center"/>
    </xf>
    <xf numFmtId="0" fontId="0" fillId="2" borderId="13" xfId="0" applyFill="1" applyBorder="1"/>
    <xf numFmtId="0" fontId="0" fillId="2" borderId="1" xfId="0" applyFill="1" applyBorder="1" applyAlignment="1">
      <alignment horizontal="centerContinuous"/>
    </xf>
    <xf numFmtId="0" fontId="0" fillId="3" borderId="1" xfId="0" applyFill="1" applyBorder="1"/>
    <xf numFmtId="0" fontId="0" fillId="3" borderId="13" xfId="0" applyFill="1" applyBorder="1"/>
    <xf numFmtId="0" fontId="0" fillId="3" borderId="8" xfId="0" applyFill="1" applyBorder="1"/>
    <xf numFmtId="0" fontId="0" fillId="3" borderId="1" xfId="0" applyFill="1" applyBorder="1" applyAlignment="1">
      <alignment horizontal="center"/>
    </xf>
    <xf numFmtId="3" fontId="0" fillId="3" borderId="1" xfId="0" applyNumberFormat="1" applyFill="1" applyBorder="1" applyAlignment="1">
      <alignment horizontal="center"/>
    </xf>
    <xf numFmtId="0" fontId="0" fillId="3" borderId="9" xfId="0" applyFill="1" applyBorder="1"/>
    <xf numFmtId="0" fontId="0" fillId="3" borderId="9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10" xfId="0" applyFill="1" applyBorder="1"/>
    <xf numFmtId="3" fontId="0" fillId="3" borderId="10" xfId="0" applyNumberFormat="1" applyFill="1" applyBorder="1" applyAlignment="1">
      <alignment horizontal="center"/>
    </xf>
    <xf numFmtId="3" fontId="0" fillId="3" borderId="0" xfId="0" applyNumberFormat="1" applyFill="1" applyBorder="1" applyAlignment="1">
      <alignment horizontal="center"/>
    </xf>
    <xf numFmtId="0" fontId="0" fillId="3" borderId="11" xfId="0" applyFill="1" applyBorder="1"/>
    <xf numFmtId="3" fontId="0" fillId="3" borderId="11" xfId="0" applyNumberFormat="1" applyFill="1" applyBorder="1" applyAlignment="1">
      <alignment horizontal="center"/>
    </xf>
    <xf numFmtId="3" fontId="0" fillId="3" borderId="6" xfId="0" applyNumberFormat="1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3" fontId="0" fillId="3" borderId="12" xfId="0" applyNumberFormat="1" applyFill="1" applyBorder="1" applyAlignment="1">
      <alignment horizontal="center"/>
    </xf>
    <xf numFmtId="187" fontId="0" fillId="3" borderId="1" xfId="0" applyNumberFormat="1" applyFill="1" applyBorder="1" applyAlignment="1">
      <alignment horizontal="center"/>
    </xf>
    <xf numFmtId="0" fontId="0" fillId="3" borderId="12" xfId="0" applyFill="1" applyBorder="1"/>
    <xf numFmtId="0" fontId="0" fillId="2" borderId="8" xfId="0" applyFill="1" applyBorder="1" applyAlignment="1">
      <alignment horizontal="centerContinuous"/>
    </xf>
    <xf numFmtId="0" fontId="0" fillId="3" borderId="2" xfId="0" applyFill="1" applyBorder="1"/>
    <xf numFmtId="0" fontId="0" fillId="3" borderId="4" xfId="0" applyFill="1" applyBorder="1"/>
    <xf numFmtId="0" fontId="0" fillId="3" borderId="3" xfId="0" applyFill="1" applyBorder="1"/>
    <xf numFmtId="0" fontId="0" fillId="3" borderId="5" xfId="0" applyFill="1" applyBorder="1"/>
    <xf numFmtId="0" fontId="0" fillId="3" borderId="7" xfId="0" applyFill="1" applyBorder="1"/>
    <xf numFmtId="0" fontId="0" fillId="3" borderId="6" xfId="0" applyFill="1" applyBorder="1"/>
    <xf numFmtId="3" fontId="0" fillId="3" borderId="13" xfId="0" applyNumberFormat="1" applyFill="1" applyBorder="1"/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3" fontId="1" fillId="0" borderId="1" xfId="0" applyNumberFormat="1" applyFont="1" applyBorder="1" applyAlignment="1">
      <alignment horizontal="center"/>
    </xf>
    <xf numFmtId="3" fontId="1" fillId="0" borderId="1" xfId="0" applyNumberFormat="1" applyFont="1" applyBorder="1"/>
    <xf numFmtId="0" fontId="1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3" fontId="1" fillId="3" borderId="1" xfId="0" applyNumberFormat="1" applyFont="1" applyFill="1" applyBorder="1" applyAlignment="1">
      <alignment horizontal="center"/>
    </xf>
    <xf numFmtId="188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2" fillId="0" borderId="0" xfId="0" applyFont="1" applyFill="1" applyBorder="1"/>
    <xf numFmtId="0" fontId="0" fillId="0" borderId="0" xfId="0" applyFill="1"/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3" fontId="7" fillId="0" borderId="19" xfId="0" applyNumberFormat="1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3" fontId="3" fillId="0" borderId="19" xfId="0" applyNumberFormat="1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3" fontId="7" fillId="0" borderId="17" xfId="0" applyNumberFormat="1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3" fontId="3" fillId="0" borderId="17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topLeftCell="A7" workbookViewId="0">
      <selection activeCell="O1" sqref="O1"/>
    </sheetView>
  </sheetViews>
  <sheetFormatPr defaultRowHeight="13.8" x14ac:dyDescent="0.25"/>
  <cols>
    <col min="1" max="1" width="26.69921875" customWidth="1"/>
    <col min="14" max="14" width="11.296875" customWidth="1"/>
  </cols>
  <sheetData>
    <row r="1" spans="1:14" x14ac:dyDescent="0.25">
      <c r="A1" s="8" t="s">
        <v>30</v>
      </c>
    </row>
    <row r="2" spans="1:14" x14ac:dyDescent="0.25">
      <c r="A2" s="6" t="s">
        <v>1</v>
      </c>
      <c r="B2" s="7">
        <v>1</v>
      </c>
      <c r="C2" s="7">
        <v>2</v>
      </c>
      <c r="D2" s="7">
        <v>3</v>
      </c>
      <c r="E2" s="7">
        <v>4</v>
      </c>
      <c r="F2" s="7">
        <v>5</v>
      </c>
      <c r="G2" s="7">
        <v>6</v>
      </c>
      <c r="H2" s="7">
        <v>7</v>
      </c>
      <c r="I2" s="7">
        <v>8</v>
      </c>
      <c r="J2" s="7">
        <v>9</v>
      </c>
      <c r="K2" s="7">
        <v>10</v>
      </c>
      <c r="L2" s="7">
        <v>11</v>
      </c>
      <c r="M2" s="7">
        <v>12</v>
      </c>
      <c r="N2" s="7" t="s">
        <v>0</v>
      </c>
    </row>
    <row r="3" spans="1:14" x14ac:dyDescent="0.25">
      <c r="A3" s="12" t="s">
        <v>3</v>
      </c>
      <c r="B3" s="15">
        <v>26</v>
      </c>
      <c r="C3" s="15">
        <v>24</v>
      </c>
      <c r="D3" s="15">
        <v>26</v>
      </c>
      <c r="E3" s="15">
        <v>22</v>
      </c>
      <c r="F3" s="15">
        <v>26</v>
      </c>
      <c r="G3" s="15">
        <v>26</v>
      </c>
      <c r="H3" s="15">
        <v>26</v>
      </c>
      <c r="I3" s="15">
        <v>26</v>
      </c>
      <c r="J3" s="15">
        <v>26</v>
      </c>
      <c r="K3" s="15">
        <v>25</v>
      </c>
      <c r="L3" s="15">
        <v>26</v>
      </c>
      <c r="M3" s="15">
        <v>24</v>
      </c>
      <c r="N3" s="15">
        <f>SUM(B3:M3)</f>
        <v>303</v>
      </c>
    </row>
    <row r="4" spans="1:14" x14ac:dyDescent="0.25">
      <c r="A4" s="12" t="s">
        <v>2</v>
      </c>
      <c r="B4" s="15">
        <v>208</v>
      </c>
      <c r="C4" s="15">
        <v>192</v>
      </c>
      <c r="D4" s="15">
        <v>208</v>
      </c>
      <c r="E4" s="15">
        <v>176</v>
      </c>
      <c r="F4" s="15">
        <v>208</v>
      </c>
      <c r="G4" s="15">
        <v>208</v>
      </c>
      <c r="H4" s="15">
        <v>208</v>
      </c>
      <c r="I4" s="15">
        <v>208</v>
      </c>
      <c r="J4" s="15">
        <v>208</v>
      </c>
      <c r="K4" s="15">
        <v>200</v>
      </c>
      <c r="L4" s="15">
        <v>208</v>
      </c>
      <c r="M4" s="15">
        <v>192</v>
      </c>
      <c r="N4" s="16">
        <f t="shared" ref="N4:N5" si="0">SUM(B4:M4)</f>
        <v>2424</v>
      </c>
    </row>
    <row r="5" spans="1:14" x14ac:dyDescent="0.25">
      <c r="A5" s="12" t="s">
        <v>4</v>
      </c>
      <c r="B5" s="15">
        <v>432</v>
      </c>
      <c r="C5" s="15">
        <v>403</v>
      </c>
      <c r="D5" s="15">
        <v>446</v>
      </c>
      <c r="E5" s="15">
        <v>330</v>
      </c>
      <c r="F5" s="15">
        <v>446</v>
      </c>
      <c r="G5" s="15">
        <v>576</v>
      </c>
      <c r="H5" s="15">
        <v>600</v>
      </c>
      <c r="I5" s="15">
        <v>600</v>
      </c>
      <c r="J5" s="15">
        <v>600</v>
      </c>
      <c r="K5" s="15">
        <v>600</v>
      </c>
      <c r="L5" s="15">
        <v>600</v>
      </c>
      <c r="M5" s="15">
        <v>600</v>
      </c>
      <c r="N5" s="16">
        <f t="shared" si="0"/>
        <v>6233</v>
      </c>
    </row>
    <row r="7" spans="1:14" x14ac:dyDescent="0.25">
      <c r="A7" s="8" t="s">
        <v>31</v>
      </c>
    </row>
    <row r="8" spans="1:14" x14ac:dyDescent="0.25">
      <c r="A8" s="6" t="s">
        <v>1</v>
      </c>
      <c r="B8" s="7">
        <v>1</v>
      </c>
      <c r="C8" s="9">
        <v>2</v>
      </c>
      <c r="D8" s="7">
        <v>3</v>
      </c>
      <c r="E8" s="7">
        <v>4</v>
      </c>
      <c r="F8" s="7">
        <v>5</v>
      </c>
      <c r="G8" s="7">
        <v>6</v>
      </c>
      <c r="H8" s="7">
        <v>7</v>
      </c>
      <c r="I8" s="7">
        <v>8</v>
      </c>
      <c r="J8" s="7">
        <v>9</v>
      </c>
      <c r="K8" s="7">
        <v>10</v>
      </c>
      <c r="L8" s="7">
        <v>11</v>
      </c>
      <c r="M8" s="7">
        <v>12</v>
      </c>
      <c r="N8" s="7" t="s">
        <v>0</v>
      </c>
    </row>
    <row r="9" spans="1:14" x14ac:dyDescent="0.25">
      <c r="A9" s="17" t="s">
        <v>16</v>
      </c>
      <c r="B9" s="18"/>
      <c r="C9" s="19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</row>
    <row r="10" spans="1:14" x14ac:dyDescent="0.25">
      <c r="A10" s="20" t="s">
        <v>17</v>
      </c>
      <c r="B10" s="21">
        <v>1674</v>
      </c>
      <c r="C10" s="22">
        <v>1743</v>
      </c>
      <c r="D10" s="21">
        <v>1720</v>
      </c>
      <c r="E10" s="21">
        <v>1753</v>
      </c>
      <c r="F10" s="21">
        <v>1830</v>
      </c>
      <c r="G10" s="21">
        <v>2309</v>
      </c>
      <c r="H10" s="21">
        <v>3993</v>
      </c>
      <c r="I10" s="21">
        <v>4501</v>
      </c>
      <c r="J10" s="21">
        <v>5022</v>
      </c>
      <c r="K10" s="21">
        <v>4022</v>
      </c>
      <c r="L10" s="21">
        <v>3112</v>
      </c>
      <c r="M10" s="21">
        <v>2124</v>
      </c>
      <c r="N10" s="21">
        <f t="shared" ref="N10:N12" si="1">SUM(B10:M10)</f>
        <v>33803</v>
      </c>
    </row>
    <row r="11" spans="1:14" x14ac:dyDescent="0.25">
      <c r="A11" s="20" t="s">
        <v>18</v>
      </c>
      <c r="B11" s="21">
        <v>2850</v>
      </c>
      <c r="C11" s="22">
        <v>3097</v>
      </c>
      <c r="D11" s="21">
        <v>3058</v>
      </c>
      <c r="E11" s="21">
        <v>3256</v>
      </c>
      <c r="F11" s="21">
        <v>3714</v>
      </c>
      <c r="G11" s="21">
        <v>4583</v>
      </c>
      <c r="H11" s="21">
        <v>3684</v>
      </c>
      <c r="I11" s="21">
        <v>4201</v>
      </c>
      <c r="J11" s="21">
        <v>4088</v>
      </c>
      <c r="K11" s="21">
        <v>4566</v>
      </c>
      <c r="L11" s="21">
        <v>5218</v>
      </c>
      <c r="M11" s="21">
        <v>5296</v>
      </c>
      <c r="N11" s="21">
        <f t="shared" si="1"/>
        <v>47611</v>
      </c>
    </row>
    <row r="12" spans="1:14" x14ac:dyDescent="0.25">
      <c r="A12" s="23" t="s">
        <v>20</v>
      </c>
      <c r="B12" s="24">
        <f>B10+B11</f>
        <v>4524</v>
      </c>
      <c r="C12" s="25">
        <f t="shared" ref="C12:M12" si="2">C10+C11</f>
        <v>4840</v>
      </c>
      <c r="D12" s="24">
        <f t="shared" si="2"/>
        <v>4778</v>
      </c>
      <c r="E12" s="24">
        <f t="shared" si="2"/>
        <v>5009</v>
      </c>
      <c r="F12" s="24">
        <f t="shared" si="2"/>
        <v>5544</v>
      </c>
      <c r="G12" s="24">
        <f t="shared" si="2"/>
        <v>6892</v>
      </c>
      <c r="H12" s="24">
        <f t="shared" si="2"/>
        <v>7677</v>
      </c>
      <c r="I12" s="24">
        <f t="shared" si="2"/>
        <v>8702</v>
      </c>
      <c r="J12" s="24">
        <f t="shared" si="2"/>
        <v>9110</v>
      </c>
      <c r="K12" s="24">
        <f t="shared" si="2"/>
        <v>8588</v>
      </c>
      <c r="L12" s="24">
        <f t="shared" si="2"/>
        <v>8330</v>
      </c>
      <c r="M12" s="24">
        <f t="shared" si="2"/>
        <v>7420</v>
      </c>
      <c r="N12" s="24">
        <f t="shared" si="1"/>
        <v>81414</v>
      </c>
    </row>
    <row r="13" spans="1:14" x14ac:dyDescent="0.25">
      <c r="A13" s="17" t="s">
        <v>5</v>
      </c>
      <c r="B13" s="18"/>
      <c r="C13" s="19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</row>
    <row r="14" spans="1:14" x14ac:dyDescent="0.25">
      <c r="A14" s="20" t="s">
        <v>6</v>
      </c>
      <c r="B14" s="21">
        <v>7772</v>
      </c>
      <c r="C14" s="22">
        <v>20245</v>
      </c>
      <c r="D14" s="21">
        <v>28762</v>
      </c>
      <c r="E14" s="21">
        <v>41204</v>
      </c>
      <c r="F14" s="21">
        <v>54647</v>
      </c>
      <c r="G14" s="21">
        <v>64187</v>
      </c>
      <c r="H14" s="21">
        <v>63726</v>
      </c>
      <c r="I14" s="21">
        <v>85300</v>
      </c>
      <c r="J14" s="21">
        <v>75326</v>
      </c>
      <c r="K14" s="21">
        <v>85467</v>
      </c>
      <c r="L14" s="21">
        <v>75194</v>
      </c>
      <c r="M14" s="21">
        <v>78269</v>
      </c>
      <c r="N14" s="21">
        <f t="shared" ref="N14:N15" si="3">SUM(B14:M14)</f>
        <v>680099</v>
      </c>
    </row>
    <row r="15" spans="1:14" x14ac:dyDescent="0.25">
      <c r="A15" s="23" t="s">
        <v>7</v>
      </c>
      <c r="B15" s="24">
        <f>41.3*B14/1000</f>
        <v>320.98359999999997</v>
      </c>
      <c r="C15" s="24">
        <f t="shared" ref="C15:M15" si="4">41.3*C14/1000</f>
        <v>836.11850000000004</v>
      </c>
      <c r="D15" s="24">
        <f t="shared" si="4"/>
        <v>1187.8706</v>
      </c>
      <c r="E15" s="24">
        <f t="shared" si="4"/>
        <v>1701.7251999999999</v>
      </c>
      <c r="F15" s="24">
        <f t="shared" si="4"/>
        <v>2256.9210999999996</v>
      </c>
      <c r="G15" s="24">
        <f t="shared" si="4"/>
        <v>2650.9230999999995</v>
      </c>
      <c r="H15" s="24">
        <f t="shared" si="4"/>
        <v>2631.8837999999996</v>
      </c>
      <c r="I15" s="24">
        <f t="shared" si="4"/>
        <v>3522.8899999999994</v>
      </c>
      <c r="J15" s="24">
        <f t="shared" si="4"/>
        <v>3110.9638</v>
      </c>
      <c r="K15" s="24">
        <f t="shared" si="4"/>
        <v>3529.7870999999996</v>
      </c>
      <c r="L15" s="24">
        <f t="shared" si="4"/>
        <v>3105.5121999999997</v>
      </c>
      <c r="M15" s="24">
        <f t="shared" si="4"/>
        <v>3232.5096999999996</v>
      </c>
      <c r="N15" s="24">
        <f t="shared" si="3"/>
        <v>28088.0887</v>
      </c>
    </row>
    <row r="16" spans="1:14" x14ac:dyDescent="0.25">
      <c r="A16" s="17" t="s">
        <v>8</v>
      </c>
      <c r="B16" s="18"/>
      <c r="C16" s="19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</row>
    <row r="17" spans="1:14" x14ac:dyDescent="0.25">
      <c r="A17" s="20" t="s">
        <v>9</v>
      </c>
      <c r="B17" s="21">
        <v>114906</v>
      </c>
      <c r="C17" s="22">
        <v>95504</v>
      </c>
      <c r="D17" s="21">
        <v>66790</v>
      </c>
      <c r="E17" s="21">
        <v>21143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f t="shared" ref="N17:N18" si="5">SUM(B17:M17)</f>
        <v>298343</v>
      </c>
    </row>
    <row r="18" spans="1:14" x14ac:dyDescent="0.25">
      <c r="A18" s="23" t="s">
        <v>10</v>
      </c>
      <c r="B18" s="24">
        <f>16*B17/1000</f>
        <v>1838.4960000000001</v>
      </c>
      <c r="C18" s="25">
        <f t="shared" ref="C18:M18" si="6">16*C17/1000</f>
        <v>1528.0640000000001</v>
      </c>
      <c r="D18" s="24">
        <f t="shared" si="6"/>
        <v>1068.6400000000001</v>
      </c>
      <c r="E18" s="24">
        <f t="shared" si="6"/>
        <v>338.28800000000001</v>
      </c>
      <c r="F18" s="24">
        <f t="shared" si="6"/>
        <v>0</v>
      </c>
      <c r="G18" s="24">
        <f t="shared" si="6"/>
        <v>0</v>
      </c>
      <c r="H18" s="24">
        <f t="shared" si="6"/>
        <v>0</v>
      </c>
      <c r="I18" s="24">
        <f t="shared" si="6"/>
        <v>0</v>
      </c>
      <c r="J18" s="24">
        <f t="shared" si="6"/>
        <v>0</v>
      </c>
      <c r="K18" s="24">
        <f t="shared" si="6"/>
        <v>0</v>
      </c>
      <c r="L18" s="24">
        <f t="shared" si="6"/>
        <v>0</v>
      </c>
      <c r="M18" s="24">
        <f t="shared" si="6"/>
        <v>0</v>
      </c>
      <c r="N18" s="24">
        <f t="shared" si="5"/>
        <v>4773.4880000000012</v>
      </c>
    </row>
    <row r="19" spans="1:14" x14ac:dyDescent="0.25">
      <c r="A19" s="17" t="s">
        <v>11</v>
      </c>
      <c r="B19" s="18"/>
      <c r="C19" s="19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</row>
    <row r="20" spans="1:14" x14ac:dyDescent="0.25">
      <c r="A20" s="20" t="s">
        <v>9</v>
      </c>
      <c r="B20" s="26">
        <v>370</v>
      </c>
      <c r="C20" s="27">
        <v>250</v>
      </c>
      <c r="D20" s="26">
        <v>230</v>
      </c>
      <c r="E20" s="26">
        <v>350</v>
      </c>
      <c r="F20" s="26">
        <v>620</v>
      </c>
      <c r="G20" s="26">
        <v>110</v>
      </c>
      <c r="H20" s="26">
        <v>420</v>
      </c>
      <c r="I20" s="26">
        <v>250</v>
      </c>
      <c r="J20" s="26">
        <v>150</v>
      </c>
      <c r="K20" s="26">
        <v>360</v>
      </c>
      <c r="L20" s="26">
        <v>240</v>
      </c>
      <c r="M20" s="26">
        <v>330</v>
      </c>
      <c r="N20" s="26">
        <f t="shared" ref="N20:N21" si="7">SUM(B20:M20)</f>
        <v>3680</v>
      </c>
    </row>
    <row r="21" spans="1:14" x14ac:dyDescent="0.25">
      <c r="A21" s="23" t="s">
        <v>12</v>
      </c>
      <c r="B21" s="24">
        <f>50.3*B20</f>
        <v>18611</v>
      </c>
      <c r="C21" s="25">
        <f t="shared" ref="C21:M21" si="8">50.3*C20</f>
        <v>12575</v>
      </c>
      <c r="D21" s="24">
        <f t="shared" si="8"/>
        <v>11569</v>
      </c>
      <c r="E21" s="24">
        <f t="shared" si="8"/>
        <v>17605</v>
      </c>
      <c r="F21" s="24">
        <f t="shared" si="8"/>
        <v>31186</v>
      </c>
      <c r="G21" s="24">
        <f t="shared" si="8"/>
        <v>5533</v>
      </c>
      <c r="H21" s="24">
        <f t="shared" si="8"/>
        <v>21126</v>
      </c>
      <c r="I21" s="24">
        <f t="shared" si="8"/>
        <v>12575</v>
      </c>
      <c r="J21" s="24">
        <f t="shared" si="8"/>
        <v>7545</v>
      </c>
      <c r="K21" s="24">
        <f t="shared" si="8"/>
        <v>18108</v>
      </c>
      <c r="L21" s="24">
        <f t="shared" si="8"/>
        <v>12072</v>
      </c>
      <c r="M21" s="24">
        <f t="shared" si="8"/>
        <v>16599</v>
      </c>
      <c r="N21" s="24">
        <f t="shared" si="7"/>
        <v>185104</v>
      </c>
    </row>
    <row r="22" spans="1:14" x14ac:dyDescent="0.25">
      <c r="A22" s="17" t="s">
        <v>13</v>
      </c>
      <c r="B22" s="18"/>
      <c r="C22" s="19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</row>
    <row r="23" spans="1:14" x14ac:dyDescent="0.25">
      <c r="A23" s="20" t="s">
        <v>6</v>
      </c>
      <c r="B23" s="21">
        <v>1333</v>
      </c>
      <c r="C23" s="22">
        <v>1502</v>
      </c>
      <c r="D23" s="21">
        <v>1224</v>
      </c>
      <c r="E23" s="21">
        <v>1228</v>
      </c>
      <c r="F23" s="21">
        <v>1549</v>
      </c>
      <c r="G23" s="21">
        <v>1429</v>
      </c>
      <c r="H23" s="21">
        <v>1240</v>
      </c>
      <c r="I23" s="21">
        <v>1320</v>
      </c>
      <c r="J23" s="21">
        <v>1280</v>
      </c>
      <c r="K23" s="21">
        <v>1080</v>
      </c>
      <c r="L23" s="21">
        <v>1210</v>
      </c>
      <c r="M23" s="21">
        <v>1090</v>
      </c>
      <c r="N23" s="21">
        <f t="shared" ref="N23:N25" si="9">SUM(B23:M23)</f>
        <v>15485</v>
      </c>
    </row>
    <row r="24" spans="1:14" x14ac:dyDescent="0.25">
      <c r="A24" s="23" t="s">
        <v>14</v>
      </c>
      <c r="B24" s="24">
        <f>39*B23</f>
        <v>51987</v>
      </c>
      <c r="C24" s="25">
        <f t="shared" ref="C24:M24" si="10">39*C23</f>
        <v>58578</v>
      </c>
      <c r="D24" s="24">
        <f t="shared" si="10"/>
        <v>47736</v>
      </c>
      <c r="E24" s="24">
        <f t="shared" si="10"/>
        <v>47892</v>
      </c>
      <c r="F24" s="24">
        <f t="shared" si="10"/>
        <v>60411</v>
      </c>
      <c r="G24" s="24">
        <f t="shared" si="10"/>
        <v>55731</v>
      </c>
      <c r="H24" s="24">
        <f t="shared" si="10"/>
        <v>48360</v>
      </c>
      <c r="I24" s="24">
        <f t="shared" si="10"/>
        <v>51480</v>
      </c>
      <c r="J24" s="24">
        <f t="shared" si="10"/>
        <v>49920</v>
      </c>
      <c r="K24" s="24">
        <f t="shared" si="10"/>
        <v>42120</v>
      </c>
      <c r="L24" s="24">
        <f t="shared" si="10"/>
        <v>47190</v>
      </c>
      <c r="M24" s="24">
        <f t="shared" si="10"/>
        <v>42510</v>
      </c>
      <c r="N24" s="24">
        <f t="shared" si="9"/>
        <v>603915</v>
      </c>
    </row>
    <row r="25" spans="1:14" x14ac:dyDescent="0.25">
      <c r="A25" s="12" t="s">
        <v>15</v>
      </c>
      <c r="B25" s="16">
        <v>821197</v>
      </c>
      <c r="C25" s="28">
        <v>759631</v>
      </c>
      <c r="D25" s="16">
        <v>858928</v>
      </c>
      <c r="E25" s="16">
        <v>667475</v>
      </c>
      <c r="F25" s="16">
        <v>856510</v>
      </c>
      <c r="G25" s="16">
        <v>1051030</v>
      </c>
      <c r="H25" s="16">
        <v>1072330</v>
      </c>
      <c r="I25" s="16">
        <v>1112418</v>
      </c>
      <c r="J25" s="16">
        <v>1077211</v>
      </c>
      <c r="K25" s="16">
        <v>1078706</v>
      </c>
      <c r="L25" s="16">
        <v>1077413</v>
      </c>
      <c r="M25" s="16">
        <v>1105999</v>
      </c>
      <c r="N25" s="16">
        <f t="shared" si="9"/>
        <v>11538848</v>
      </c>
    </row>
    <row r="27" spans="1:14" x14ac:dyDescent="0.25">
      <c r="A27" s="8" t="s">
        <v>32</v>
      </c>
    </row>
    <row r="28" spans="1:14" x14ac:dyDescent="0.25">
      <c r="A28" s="6" t="s">
        <v>1</v>
      </c>
      <c r="B28" s="7">
        <v>1</v>
      </c>
      <c r="C28" s="7">
        <v>2</v>
      </c>
      <c r="D28" s="7">
        <v>3</v>
      </c>
      <c r="E28" s="7">
        <v>4</v>
      </c>
      <c r="F28" s="7">
        <v>5</v>
      </c>
      <c r="G28" s="7">
        <v>6</v>
      </c>
      <c r="H28" s="7">
        <v>7</v>
      </c>
      <c r="I28" s="7">
        <v>8</v>
      </c>
      <c r="J28" s="7">
        <v>9</v>
      </c>
      <c r="K28" s="7">
        <v>10</v>
      </c>
      <c r="L28" s="7">
        <v>11</v>
      </c>
      <c r="M28" s="7">
        <v>12</v>
      </c>
      <c r="N28" s="7" t="s">
        <v>0</v>
      </c>
    </row>
    <row r="29" spans="1:14" x14ac:dyDescent="0.25">
      <c r="A29" s="12" t="s">
        <v>21</v>
      </c>
      <c r="B29" s="16">
        <v>11029</v>
      </c>
      <c r="C29" s="16">
        <v>12378</v>
      </c>
      <c r="D29" s="16">
        <v>15550</v>
      </c>
      <c r="E29" s="16">
        <v>14730</v>
      </c>
      <c r="F29" s="16">
        <v>18082</v>
      </c>
      <c r="G29" s="16">
        <v>15386</v>
      </c>
      <c r="H29" s="16">
        <v>12806</v>
      </c>
      <c r="I29" s="16">
        <v>12822</v>
      </c>
      <c r="J29" s="16">
        <v>13079</v>
      </c>
      <c r="K29" s="16">
        <v>13431</v>
      </c>
      <c r="L29" s="16">
        <v>13060</v>
      </c>
      <c r="M29" s="16">
        <v>9652</v>
      </c>
      <c r="N29" s="16">
        <f>SUM(B29:M29)</f>
        <v>162005</v>
      </c>
    </row>
    <row r="30" spans="1:14" x14ac:dyDescent="0.25">
      <c r="A30" s="12" t="s">
        <v>22</v>
      </c>
      <c r="B30" s="16">
        <v>441761</v>
      </c>
      <c r="C30" s="16">
        <v>418436</v>
      </c>
      <c r="D30" s="16">
        <v>471263</v>
      </c>
      <c r="E30" s="16">
        <v>344857</v>
      </c>
      <c r="F30" s="16">
        <v>466879</v>
      </c>
      <c r="G30" s="16">
        <v>614773</v>
      </c>
      <c r="H30" s="16">
        <v>617690</v>
      </c>
      <c r="I30" s="16">
        <v>657331</v>
      </c>
      <c r="J30" s="16">
        <v>613486</v>
      </c>
      <c r="K30" s="16">
        <v>612516</v>
      </c>
      <c r="L30" s="16">
        <v>623467</v>
      </c>
      <c r="M30" s="16">
        <v>651947</v>
      </c>
      <c r="N30" s="16">
        <f t="shared" ref="N30:N37" si="11">SUM(B30:M30)</f>
        <v>6534406</v>
      </c>
    </row>
    <row r="31" spans="1:14" x14ac:dyDescent="0.25">
      <c r="A31" s="12" t="s">
        <v>23</v>
      </c>
      <c r="B31" s="16">
        <v>379436</v>
      </c>
      <c r="C31" s="16">
        <v>341195</v>
      </c>
      <c r="D31" s="16">
        <v>387666</v>
      </c>
      <c r="E31" s="16">
        <v>322619</v>
      </c>
      <c r="F31" s="16">
        <v>389631</v>
      </c>
      <c r="G31" s="16">
        <v>436257</v>
      </c>
      <c r="H31" s="16">
        <v>454640</v>
      </c>
      <c r="I31" s="16">
        <v>455087</v>
      </c>
      <c r="J31" s="16">
        <v>463726</v>
      </c>
      <c r="K31" s="16">
        <v>466189</v>
      </c>
      <c r="L31" s="16">
        <v>453945</v>
      </c>
      <c r="M31" s="16">
        <v>454052</v>
      </c>
      <c r="N31" s="16">
        <f t="shared" si="11"/>
        <v>5004443</v>
      </c>
    </row>
    <row r="32" spans="1:14" x14ac:dyDescent="0.25">
      <c r="A32" s="20" t="s">
        <v>24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</row>
    <row r="33" spans="1:14" x14ac:dyDescent="0.25">
      <c r="A33" s="20" t="s">
        <v>25</v>
      </c>
      <c r="B33" s="26">
        <v>295</v>
      </c>
      <c r="C33" s="26">
        <v>257</v>
      </c>
      <c r="D33" s="26">
        <v>295</v>
      </c>
      <c r="E33" s="26">
        <v>231</v>
      </c>
      <c r="F33" s="26">
        <v>342</v>
      </c>
      <c r="G33" s="26">
        <v>370</v>
      </c>
      <c r="H33" s="26">
        <v>388</v>
      </c>
      <c r="I33" s="26">
        <v>391</v>
      </c>
      <c r="J33" s="26">
        <v>402</v>
      </c>
      <c r="K33" s="26">
        <v>442</v>
      </c>
      <c r="L33" s="26">
        <v>405</v>
      </c>
      <c r="M33" s="26">
        <v>393</v>
      </c>
      <c r="N33" s="26">
        <f t="shared" si="11"/>
        <v>4211</v>
      </c>
    </row>
    <row r="34" spans="1:14" x14ac:dyDescent="0.25">
      <c r="A34" s="20" t="s">
        <v>26</v>
      </c>
      <c r="B34" s="26">
        <v>10</v>
      </c>
      <c r="C34" s="26">
        <v>8</v>
      </c>
      <c r="D34" s="26">
        <v>10</v>
      </c>
      <c r="E34" s="26">
        <v>7</v>
      </c>
      <c r="F34" s="26">
        <v>10</v>
      </c>
      <c r="G34" s="26">
        <v>13</v>
      </c>
      <c r="H34" s="26">
        <v>12</v>
      </c>
      <c r="I34" s="26">
        <v>14</v>
      </c>
      <c r="J34" s="26">
        <v>12</v>
      </c>
      <c r="K34" s="26">
        <v>13</v>
      </c>
      <c r="L34" s="26">
        <v>13</v>
      </c>
      <c r="M34" s="26">
        <v>12</v>
      </c>
      <c r="N34" s="26">
        <f t="shared" si="11"/>
        <v>134</v>
      </c>
    </row>
    <row r="35" spans="1:14" x14ac:dyDescent="0.25">
      <c r="A35" s="12" t="s">
        <v>135</v>
      </c>
      <c r="B35" s="15">
        <v>331</v>
      </c>
      <c r="C35" s="15">
        <v>300</v>
      </c>
      <c r="D35" s="15">
        <v>367</v>
      </c>
      <c r="E35" s="15">
        <v>269</v>
      </c>
      <c r="F35" s="15">
        <v>351</v>
      </c>
      <c r="G35" s="15">
        <v>473</v>
      </c>
      <c r="H35" s="15">
        <v>463</v>
      </c>
      <c r="I35" s="15">
        <v>478</v>
      </c>
      <c r="J35" s="15">
        <v>497</v>
      </c>
      <c r="K35" s="15">
        <v>453</v>
      </c>
      <c r="L35" s="15">
        <v>454</v>
      </c>
      <c r="M35" s="15">
        <v>499</v>
      </c>
      <c r="N35" s="15">
        <f t="shared" si="11"/>
        <v>4935</v>
      </c>
    </row>
    <row r="36" spans="1:14" x14ac:dyDescent="0.25">
      <c r="A36" s="12" t="s">
        <v>27</v>
      </c>
      <c r="B36" s="15">
        <v>31</v>
      </c>
      <c r="C36" s="15">
        <v>33</v>
      </c>
      <c r="D36" s="15">
        <v>37</v>
      </c>
      <c r="E36" s="15">
        <v>26</v>
      </c>
      <c r="F36" s="15">
        <v>33</v>
      </c>
      <c r="G36" s="15">
        <v>31</v>
      </c>
      <c r="H36" s="15">
        <v>32</v>
      </c>
      <c r="I36" s="15">
        <v>36</v>
      </c>
      <c r="J36" s="15">
        <v>33</v>
      </c>
      <c r="K36" s="15">
        <v>33</v>
      </c>
      <c r="L36" s="15">
        <v>35</v>
      </c>
      <c r="M36" s="15">
        <v>31</v>
      </c>
      <c r="N36" s="15">
        <f t="shared" si="11"/>
        <v>391</v>
      </c>
    </row>
    <row r="37" spans="1:14" x14ac:dyDescent="0.25">
      <c r="A37" s="12" t="s">
        <v>28</v>
      </c>
      <c r="B37" s="29">
        <v>605.4</v>
      </c>
      <c r="C37" s="29">
        <v>649.4</v>
      </c>
      <c r="D37" s="29">
        <v>641.20000000000005</v>
      </c>
      <c r="E37" s="29">
        <v>674.2</v>
      </c>
      <c r="F37" s="29">
        <v>750.6</v>
      </c>
      <c r="G37" s="29">
        <v>928.9</v>
      </c>
      <c r="H37" s="29">
        <v>962.4</v>
      </c>
      <c r="I37" s="29">
        <v>1090.8</v>
      </c>
      <c r="J37" s="29">
        <v>1125.9000000000001</v>
      </c>
      <c r="K37" s="29">
        <v>1097.5999999999999</v>
      </c>
      <c r="L37" s="29">
        <v>1104.4000000000001</v>
      </c>
      <c r="M37" s="29">
        <v>1017.3</v>
      </c>
      <c r="N37" s="29">
        <f t="shared" si="11"/>
        <v>10648.099999999999</v>
      </c>
    </row>
    <row r="38" spans="1:14" x14ac:dyDescent="0.25">
      <c r="A38" s="12" t="s">
        <v>29</v>
      </c>
      <c r="B38" s="15">
        <v>28</v>
      </c>
      <c r="C38" s="15">
        <v>30</v>
      </c>
      <c r="D38" s="15">
        <v>32</v>
      </c>
      <c r="E38" s="15">
        <v>35</v>
      </c>
      <c r="F38" s="15">
        <v>35</v>
      </c>
      <c r="G38" s="15">
        <v>32</v>
      </c>
      <c r="H38" s="15">
        <v>31</v>
      </c>
      <c r="I38" s="15">
        <v>31</v>
      </c>
      <c r="J38" s="15">
        <v>31</v>
      </c>
      <c r="K38" s="15">
        <v>30</v>
      </c>
      <c r="L38" s="15">
        <v>29</v>
      </c>
      <c r="M38" s="15">
        <v>26</v>
      </c>
      <c r="N38" s="15" t="s">
        <v>19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tabSelected="1" workbookViewId="0">
      <selection activeCell="B25" sqref="B25"/>
    </sheetView>
  </sheetViews>
  <sheetFormatPr defaultRowHeight="13.8" x14ac:dyDescent="0.25"/>
  <cols>
    <col min="1" max="1" width="41.3984375" customWidth="1"/>
    <col min="2" max="2" width="10" customWidth="1"/>
    <col min="3" max="3" width="11.296875" customWidth="1"/>
    <col min="4" max="4" width="11" customWidth="1"/>
    <col min="5" max="5" width="16.8984375" customWidth="1"/>
    <col min="6" max="6" width="95.296875" customWidth="1"/>
    <col min="7" max="7" width="52.69921875" customWidth="1"/>
  </cols>
  <sheetData>
    <row r="1" spans="1:6" x14ac:dyDescent="0.25">
      <c r="A1" s="8" t="s">
        <v>71</v>
      </c>
    </row>
    <row r="2" spans="1:6" x14ac:dyDescent="0.25">
      <c r="A2" s="6" t="s">
        <v>56</v>
      </c>
      <c r="B2" s="11" t="s">
        <v>57</v>
      </c>
      <c r="C2" s="11"/>
      <c r="D2" s="11" t="s">
        <v>58</v>
      </c>
      <c r="E2" s="11"/>
      <c r="F2" s="11"/>
    </row>
    <row r="3" spans="1:6" ht="14.4" x14ac:dyDescent="0.3">
      <c r="A3" s="12" t="s">
        <v>59</v>
      </c>
      <c r="B3" s="13">
        <v>50</v>
      </c>
      <c r="C3" s="14" t="s">
        <v>72</v>
      </c>
      <c r="D3" s="12" t="s">
        <v>67</v>
      </c>
      <c r="E3" s="30"/>
      <c r="F3" s="14"/>
    </row>
    <row r="4" spans="1:6" x14ac:dyDescent="0.25">
      <c r="A4" s="12" t="s">
        <v>99</v>
      </c>
      <c r="B4" s="13">
        <v>40</v>
      </c>
      <c r="C4" s="14" t="s">
        <v>74</v>
      </c>
      <c r="D4" s="12" t="s">
        <v>60</v>
      </c>
      <c r="E4" s="30"/>
      <c r="F4" s="14"/>
    </row>
    <row r="5" spans="1:6" x14ac:dyDescent="0.25">
      <c r="A5" s="12" t="s">
        <v>40</v>
      </c>
      <c r="B5" s="13">
        <v>10</v>
      </c>
      <c r="C5" s="14" t="s">
        <v>74</v>
      </c>
      <c r="D5" s="12" t="s">
        <v>61</v>
      </c>
      <c r="E5" s="30"/>
      <c r="F5" s="14"/>
    </row>
    <row r="6" spans="1:6" x14ac:dyDescent="0.25">
      <c r="A6" s="12" t="s">
        <v>41</v>
      </c>
      <c r="B6" s="13">
        <v>60</v>
      </c>
      <c r="C6" s="14" t="s">
        <v>73</v>
      </c>
      <c r="D6" s="12" t="s">
        <v>68</v>
      </c>
      <c r="E6" s="30"/>
      <c r="F6" s="14"/>
    </row>
    <row r="7" spans="1:6" x14ac:dyDescent="0.25">
      <c r="A7" s="12" t="s">
        <v>100</v>
      </c>
      <c r="B7" s="13">
        <v>50</v>
      </c>
      <c r="C7" s="14" t="s">
        <v>74</v>
      </c>
      <c r="D7" s="12" t="s">
        <v>62</v>
      </c>
      <c r="E7" s="30"/>
      <c r="F7" s="14"/>
    </row>
    <row r="8" spans="1:6" x14ac:dyDescent="0.25">
      <c r="A8" s="12" t="s">
        <v>42</v>
      </c>
      <c r="B8" s="13">
        <v>100</v>
      </c>
      <c r="C8" s="14" t="s">
        <v>73</v>
      </c>
      <c r="D8" s="12" t="s">
        <v>69</v>
      </c>
      <c r="E8" s="30"/>
      <c r="F8" s="14"/>
    </row>
    <row r="9" spans="1:6" x14ac:dyDescent="0.25">
      <c r="A9" s="12" t="s">
        <v>44</v>
      </c>
      <c r="B9" s="13">
        <v>60</v>
      </c>
      <c r="C9" s="14" t="s">
        <v>74</v>
      </c>
      <c r="D9" s="12" t="s">
        <v>63</v>
      </c>
      <c r="E9" s="30"/>
      <c r="F9" s="14"/>
    </row>
    <row r="10" spans="1:6" x14ac:dyDescent="0.25">
      <c r="A10" s="12" t="s">
        <v>45</v>
      </c>
      <c r="B10" s="13">
        <v>50</v>
      </c>
      <c r="C10" s="14" t="s">
        <v>73</v>
      </c>
      <c r="D10" s="12" t="s">
        <v>64</v>
      </c>
      <c r="E10" s="30"/>
      <c r="F10" s="14"/>
    </row>
    <row r="11" spans="1:6" x14ac:dyDescent="0.25">
      <c r="A11" s="12" t="s">
        <v>65</v>
      </c>
      <c r="B11" s="13">
        <v>10</v>
      </c>
      <c r="C11" s="14" t="s">
        <v>73</v>
      </c>
      <c r="D11" s="12" t="s">
        <v>70</v>
      </c>
      <c r="E11" s="30"/>
      <c r="F11" s="14"/>
    </row>
    <row r="12" spans="1:6" x14ac:dyDescent="0.25">
      <c r="A12" s="12" t="s">
        <v>47</v>
      </c>
      <c r="B12" s="13">
        <v>30</v>
      </c>
      <c r="C12" s="14" t="s">
        <v>73</v>
      </c>
      <c r="D12" s="12" t="s">
        <v>66</v>
      </c>
      <c r="E12" s="30"/>
      <c r="F12" s="14"/>
    </row>
    <row r="14" spans="1:6" x14ac:dyDescent="0.25">
      <c r="A14" s="8" t="s">
        <v>75</v>
      </c>
    </row>
    <row r="15" spans="1:6" x14ac:dyDescent="0.25">
      <c r="A15" s="10" t="s">
        <v>98</v>
      </c>
      <c r="B15" s="11" t="s">
        <v>91</v>
      </c>
      <c r="C15" s="11"/>
      <c r="D15" s="31" t="s">
        <v>57</v>
      </c>
      <c r="E15" s="11"/>
    </row>
    <row r="16" spans="1:6" x14ac:dyDescent="0.25">
      <c r="A16" s="32" t="s">
        <v>76</v>
      </c>
      <c r="B16" s="32">
        <v>1500</v>
      </c>
      <c r="C16" s="33" t="s">
        <v>92</v>
      </c>
      <c r="D16" s="34"/>
      <c r="E16" s="33"/>
    </row>
    <row r="17" spans="1:5" x14ac:dyDescent="0.25">
      <c r="A17" s="35" t="s">
        <v>77</v>
      </c>
      <c r="B17" s="35"/>
      <c r="C17" s="36"/>
      <c r="D17" s="37"/>
      <c r="E17" s="36"/>
    </row>
    <row r="18" spans="1:5" x14ac:dyDescent="0.25">
      <c r="A18" s="32" t="s">
        <v>78</v>
      </c>
      <c r="B18" s="32">
        <v>1500</v>
      </c>
      <c r="C18" s="33" t="s">
        <v>92</v>
      </c>
      <c r="D18" s="34"/>
      <c r="E18" s="33"/>
    </row>
    <row r="19" spans="1:5" x14ac:dyDescent="0.25">
      <c r="A19" s="35" t="s">
        <v>79</v>
      </c>
      <c r="B19" s="35"/>
      <c r="C19" s="36"/>
      <c r="D19" s="37"/>
      <c r="E19" s="36"/>
    </row>
    <row r="20" spans="1:5" x14ac:dyDescent="0.25">
      <c r="A20" s="12" t="s">
        <v>80</v>
      </c>
      <c r="B20" s="13">
        <v>6</v>
      </c>
      <c r="C20" s="14" t="s">
        <v>93</v>
      </c>
      <c r="D20" s="13">
        <v>10</v>
      </c>
      <c r="E20" s="14" t="s">
        <v>73</v>
      </c>
    </row>
    <row r="21" spans="1:5" x14ac:dyDescent="0.25">
      <c r="A21" s="12" t="s">
        <v>81</v>
      </c>
      <c r="B21" s="13">
        <v>6</v>
      </c>
      <c r="C21" s="14" t="s">
        <v>93</v>
      </c>
      <c r="D21" s="13">
        <v>20</v>
      </c>
      <c r="E21" s="14" t="s">
        <v>73</v>
      </c>
    </row>
    <row r="22" spans="1:5" x14ac:dyDescent="0.25">
      <c r="A22" s="12" t="s">
        <v>82</v>
      </c>
      <c r="B22" s="13">
        <v>25</v>
      </c>
      <c r="C22" s="14" t="s">
        <v>94</v>
      </c>
      <c r="D22" s="13">
        <v>160</v>
      </c>
      <c r="E22" s="14" t="s">
        <v>97</v>
      </c>
    </row>
    <row r="23" spans="1:5" x14ac:dyDescent="0.25">
      <c r="A23" s="12" t="s">
        <v>83</v>
      </c>
      <c r="B23" s="13">
        <v>12</v>
      </c>
      <c r="C23" s="14" t="s">
        <v>94</v>
      </c>
      <c r="D23" s="13">
        <v>75</v>
      </c>
      <c r="E23" s="14" t="s">
        <v>97</v>
      </c>
    </row>
    <row r="24" spans="1:5" x14ac:dyDescent="0.25">
      <c r="A24" s="12" t="s">
        <v>84</v>
      </c>
      <c r="B24" s="13">
        <v>12</v>
      </c>
      <c r="C24" s="14" t="s">
        <v>94</v>
      </c>
      <c r="D24" s="13">
        <v>75</v>
      </c>
      <c r="E24" s="14" t="s">
        <v>97</v>
      </c>
    </row>
    <row r="25" spans="1:5" x14ac:dyDescent="0.25">
      <c r="A25" s="12" t="s">
        <v>85</v>
      </c>
      <c r="B25" s="13">
        <v>550</v>
      </c>
      <c r="C25" s="14" t="s">
        <v>95</v>
      </c>
      <c r="D25" s="13">
        <v>110</v>
      </c>
      <c r="E25" s="14" t="s">
        <v>73</v>
      </c>
    </row>
    <row r="26" spans="1:5" x14ac:dyDescent="0.25">
      <c r="A26" s="12" t="s">
        <v>86</v>
      </c>
      <c r="B26" s="13">
        <v>550</v>
      </c>
      <c r="C26" s="14" t="s">
        <v>95</v>
      </c>
      <c r="D26" s="13">
        <v>110</v>
      </c>
      <c r="E26" s="14" t="s">
        <v>73</v>
      </c>
    </row>
    <row r="27" spans="1:5" x14ac:dyDescent="0.25">
      <c r="A27" s="12" t="s">
        <v>87</v>
      </c>
      <c r="B27" s="38">
        <v>250000</v>
      </c>
      <c r="C27" s="14" t="s">
        <v>96</v>
      </c>
      <c r="D27" s="13">
        <v>50</v>
      </c>
      <c r="E27" s="14" t="s">
        <v>73</v>
      </c>
    </row>
    <row r="28" spans="1:5" x14ac:dyDescent="0.25">
      <c r="A28" s="12" t="s">
        <v>88</v>
      </c>
      <c r="B28" s="38">
        <v>250000</v>
      </c>
      <c r="C28" s="14" t="s">
        <v>96</v>
      </c>
      <c r="D28" s="13">
        <v>50</v>
      </c>
      <c r="E28" s="14" t="s">
        <v>73</v>
      </c>
    </row>
    <row r="29" spans="1:5" x14ac:dyDescent="0.25">
      <c r="A29" s="12" t="s">
        <v>89</v>
      </c>
      <c r="B29" s="13"/>
      <c r="C29" s="14"/>
      <c r="D29" s="13">
        <v>100</v>
      </c>
      <c r="E29" s="14" t="s">
        <v>73</v>
      </c>
    </row>
    <row r="30" spans="1:5" x14ac:dyDescent="0.25">
      <c r="A30" s="12" t="s">
        <v>90</v>
      </c>
      <c r="B30" s="13"/>
      <c r="C30" s="14"/>
      <c r="D30" s="13">
        <v>150</v>
      </c>
      <c r="E30" s="14" t="s">
        <v>73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workbookViewId="0">
      <selection activeCell="B10" sqref="B10"/>
    </sheetView>
  </sheetViews>
  <sheetFormatPr defaultRowHeight="13.8" x14ac:dyDescent="0.25"/>
  <cols>
    <col min="1" max="1" width="23.69921875" customWidth="1"/>
    <col min="2" max="2" width="21" customWidth="1"/>
    <col min="3" max="3" width="20.8984375" customWidth="1"/>
    <col min="4" max="4" width="16.69921875" customWidth="1"/>
    <col min="5" max="5" width="5.69921875" customWidth="1"/>
  </cols>
  <sheetData>
    <row r="1" spans="1:6" x14ac:dyDescent="0.25">
      <c r="A1" s="8" t="s">
        <v>33</v>
      </c>
    </row>
    <row r="2" spans="1:6" ht="34.5" customHeight="1" x14ac:dyDescent="0.25">
      <c r="A2" s="39" t="s">
        <v>34</v>
      </c>
      <c r="B2" s="40" t="s">
        <v>35</v>
      </c>
      <c r="C2" s="40" t="s">
        <v>55</v>
      </c>
      <c r="D2" s="41" t="s">
        <v>36</v>
      </c>
      <c r="E2" s="41" t="s">
        <v>37</v>
      </c>
      <c r="F2" s="2"/>
    </row>
    <row r="3" spans="1:6" x14ac:dyDescent="0.25">
      <c r="A3" s="3" t="s">
        <v>38</v>
      </c>
      <c r="B3" s="42"/>
      <c r="C3" s="44"/>
      <c r="D3" s="44"/>
      <c r="E3" s="44"/>
      <c r="F3" s="2"/>
    </row>
    <row r="4" spans="1:6" x14ac:dyDescent="0.25">
      <c r="A4" s="3" t="s">
        <v>39</v>
      </c>
      <c r="B4" s="42"/>
      <c r="C4" s="44"/>
      <c r="D4" s="44"/>
      <c r="E4" s="44"/>
      <c r="F4" s="2"/>
    </row>
    <row r="5" spans="1:6" x14ac:dyDescent="0.25">
      <c r="A5" s="3" t="s">
        <v>40</v>
      </c>
      <c r="B5" s="42"/>
      <c r="C5" s="44"/>
      <c r="D5" s="44"/>
      <c r="E5" s="44"/>
      <c r="F5" s="2"/>
    </row>
    <row r="6" spans="1:6" x14ac:dyDescent="0.25">
      <c r="A6" s="3" t="s">
        <v>41</v>
      </c>
      <c r="B6" s="42"/>
      <c r="C6" s="44"/>
      <c r="D6" s="44"/>
      <c r="E6" s="44"/>
      <c r="F6" s="2"/>
    </row>
    <row r="7" spans="1:6" x14ac:dyDescent="0.25">
      <c r="A7" s="3" t="s">
        <v>42</v>
      </c>
      <c r="B7" s="42"/>
      <c r="C7" s="44"/>
      <c r="D7" s="44"/>
      <c r="E7" s="44"/>
      <c r="F7" s="2"/>
    </row>
    <row r="8" spans="1:6" x14ac:dyDescent="0.25">
      <c r="A8" s="3" t="s">
        <v>43</v>
      </c>
      <c r="B8" s="42"/>
      <c r="C8" s="44"/>
      <c r="D8" s="44"/>
      <c r="E8" s="44"/>
      <c r="F8" s="2"/>
    </row>
    <row r="9" spans="1:6" x14ac:dyDescent="0.25">
      <c r="A9" s="3" t="s">
        <v>44</v>
      </c>
      <c r="B9" s="42"/>
      <c r="C9" s="44"/>
      <c r="D9" s="44"/>
      <c r="E9" s="44"/>
      <c r="F9" s="2"/>
    </row>
    <row r="10" spans="1:6" x14ac:dyDescent="0.25">
      <c r="A10" s="3" t="s">
        <v>45</v>
      </c>
      <c r="B10" s="42"/>
      <c r="C10" s="44"/>
      <c r="D10" s="44"/>
      <c r="E10" s="44"/>
      <c r="F10" s="2"/>
    </row>
    <row r="11" spans="1:6" x14ac:dyDescent="0.25">
      <c r="A11" s="3" t="s">
        <v>46</v>
      </c>
      <c r="B11" s="42"/>
      <c r="C11" s="44"/>
      <c r="D11" s="44"/>
      <c r="E11" s="44"/>
      <c r="F11" s="2"/>
    </row>
    <row r="12" spans="1:6" x14ac:dyDescent="0.25">
      <c r="A12" s="3" t="s">
        <v>47</v>
      </c>
      <c r="B12" s="42"/>
      <c r="C12" s="44"/>
      <c r="D12" s="44"/>
      <c r="E12" s="44"/>
      <c r="F12" s="2"/>
    </row>
    <row r="13" spans="1:6" x14ac:dyDescent="0.25">
      <c r="A13" s="3" t="s">
        <v>48</v>
      </c>
      <c r="B13" s="42"/>
      <c r="C13" s="42"/>
      <c r="D13" s="44"/>
      <c r="E13" s="45"/>
      <c r="F13" s="2"/>
    </row>
    <row r="14" spans="1:6" x14ac:dyDescent="0.25">
      <c r="A14" s="3" t="s">
        <v>49</v>
      </c>
      <c r="B14" s="42"/>
      <c r="C14" s="44"/>
      <c r="D14" s="44"/>
      <c r="E14" s="44"/>
      <c r="F14" s="2"/>
    </row>
    <row r="15" spans="1:6" x14ac:dyDescent="0.25">
      <c r="A15" s="3" t="s">
        <v>50</v>
      </c>
      <c r="B15" s="42"/>
      <c r="C15" s="44"/>
      <c r="D15" s="44"/>
      <c r="E15" s="44"/>
      <c r="F15" s="2"/>
    </row>
    <row r="16" spans="1:6" x14ac:dyDescent="0.25">
      <c r="A16" s="3" t="s">
        <v>51</v>
      </c>
      <c r="B16" s="42"/>
      <c r="C16" s="44"/>
      <c r="D16" s="44"/>
      <c r="E16" s="45"/>
      <c r="F16" s="2"/>
    </row>
    <row r="17" spans="1:6" x14ac:dyDescent="0.25">
      <c r="A17" s="3" t="s">
        <v>52</v>
      </c>
      <c r="B17" s="42"/>
      <c r="C17" s="44"/>
      <c r="D17" s="44"/>
      <c r="E17" s="44"/>
      <c r="F17" s="2"/>
    </row>
    <row r="18" spans="1:6" x14ac:dyDescent="0.25">
      <c r="A18" s="3" t="s">
        <v>53</v>
      </c>
      <c r="B18" s="42"/>
      <c r="C18" s="44"/>
      <c r="D18" s="44"/>
      <c r="E18" s="44"/>
      <c r="F18" s="2"/>
    </row>
    <row r="19" spans="1:6" x14ac:dyDescent="0.25">
      <c r="A19" s="3" t="s">
        <v>54</v>
      </c>
      <c r="B19" s="42"/>
      <c r="C19" s="44"/>
      <c r="D19" s="44"/>
      <c r="E19" s="45"/>
      <c r="F19" s="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3"/>
  <sheetViews>
    <sheetView topLeftCell="C1" workbookViewId="0">
      <selection activeCell="F3" sqref="F3"/>
    </sheetView>
  </sheetViews>
  <sheetFormatPr defaultRowHeight="13.8" x14ac:dyDescent="0.25"/>
  <cols>
    <col min="1" max="1" width="18.8984375" customWidth="1"/>
    <col min="2" max="2" width="17.296875" customWidth="1"/>
    <col min="3" max="3" width="16.8984375" customWidth="1"/>
    <col min="4" max="4" width="15.09765625" customWidth="1"/>
    <col min="5" max="5" width="20" customWidth="1"/>
    <col min="6" max="6" width="26.8984375" customWidth="1"/>
  </cols>
  <sheetData>
    <row r="1" spans="1:6" ht="24.6" x14ac:dyDescent="0.25">
      <c r="A1" s="53" t="s">
        <v>132</v>
      </c>
      <c r="B1" s="54" t="s">
        <v>133</v>
      </c>
      <c r="C1" s="53" t="s">
        <v>123</v>
      </c>
      <c r="D1" s="53" t="s">
        <v>124</v>
      </c>
      <c r="E1" s="53" t="s">
        <v>125</v>
      </c>
      <c r="F1" s="54" t="s">
        <v>134</v>
      </c>
    </row>
    <row r="2" spans="1:6" ht="28.8" thickBot="1" x14ac:dyDescent="0.3">
      <c r="A2" s="55" t="s">
        <v>126</v>
      </c>
      <c r="B2" s="56" t="s">
        <v>127</v>
      </c>
      <c r="C2" s="56" t="s">
        <v>128</v>
      </c>
      <c r="D2" s="56" t="s">
        <v>129</v>
      </c>
      <c r="E2" s="56" t="s">
        <v>130</v>
      </c>
      <c r="F2" s="56" t="s">
        <v>131</v>
      </c>
    </row>
    <row r="3" spans="1:6" ht="15.6" thickTop="1" thickBot="1" x14ac:dyDescent="0.3">
      <c r="A3" s="57">
        <v>6</v>
      </c>
      <c r="B3" s="58">
        <v>4004</v>
      </c>
      <c r="C3" s="59">
        <v>74.3</v>
      </c>
      <c r="D3" s="59">
        <v>1</v>
      </c>
      <c r="E3" s="59">
        <v>309.3</v>
      </c>
      <c r="F3" s="60"/>
    </row>
    <row r="4" spans="1:6" ht="15" thickBot="1" x14ac:dyDescent="0.3">
      <c r="A4" s="57">
        <v>6</v>
      </c>
      <c r="B4" s="58">
        <v>4006</v>
      </c>
      <c r="C4" s="59">
        <v>75.099999999999994</v>
      </c>
      <c r="D4" s="59">
        <v>1.5</v>
      </c>
      <c r="E4" s="59">
        <v>308</v>
      </c>
      <c r="F4" s="60"/>
    </row>
    <row r="5" spans="1:6" ht="15" thickBot="1" x14ac:dyDescent="0.3">
      <c r="A5" s="57">
        <v>6</v>
      </c>
      <c r="B5" s="58">
        <v>4014</v>
      </c>
      <c r="C5" s="59">
        <v>73</v>
      </c>
      <c r="D5" s="59">
        <v>2</v>
      </c>
      <c r="E5" s="59">
        <v>310.8</v>
      </c>
      <c r="F5" s="60"/>
    </row>
    <row r="6" spans="1:6" ht="15" thickBot="1" x14ac:dyDescent="0.3">
      <c r="A6" s="57">
        <v>6</v>
      </c>
      <c r="B6" s="58">
        <v>4009</v>
      </c>
      <c r="C6" s="59">
        <v>73.400000000000006</v>
      </c>
      <c r="D6" s="59">
        <v>2.5</v>
      </c>
      <c r="E6" s="59">
        <v>309.3</v>
      </c>
      <c r="F6" s="60"/>
    </row>
    <row r="7" spans="1:6" ht="15" thickBot="1" x14ac:dyDescent="0.3">
      <c r="A7" s="57">
        <v>6</v>
      </c>
      <c r="B7" s="58">
        <v>3990</v>
      </c>
      <c r="C7" s="59">
        <v>69.400000000000006</v>
      </c>
      <c r="D7" s="59">
        <v>3</v>
      </c>
      <c r="E7" s="59">
        <v>309.8</v>
      </c>
      <c r="F7" s="60"/>
    </row>
    <row r="8" spans="1:6" ht="15" thickBot="1" x14ac:dyDescent="0.3">
      <c r="A8" s="57">
        <v>6</v>
      </c>
      <c r="B8" s="58">
        <v>4010</v>
      </c>
      <c r="C8" s="59">
        <v>69.3</v>
      </c>
      <c r="D8" s="59">
        <v>3.5</v>
      </c>
      <c r="E8" s="59">
        <v>311.5</v>
      </c>
      <c r="F8" s="60"/>
    </row>
    <row r="9" spans="1:6" ht="15" thickBot="1" x14ac:dyDescent="0.3">
      <c r="A9" s="57">
        <v>6</v>
      </c>
      <c r="B9" s="58">
        <v>4002</v>
      </c>
      <c r="C9" s="59">
        <v>73.900000000000006</v>
      </c>
      <c r="D9" s="59">
        <v>4</v>
      </c>
      <c r="E9" s="59">
        <v>309.39999999999998</v>
      </c>
      <c r="F9" s="60"/>
    </row>
    <row r="10" spans="1:6" ht="15" thickBot="1" x14ac:dyDescent="0.3">
      <c r="A10" s="57">
        <v>6</v>
      </c>
      <c r="B10" s="58">
        <v>3985</v>
      </c>
      <c r="C10" s="59">
        <v>72.7</v>
      </c>
      <c r="D10" s="59">
        <v>4.5</v>
      </c>
      <c r="E10" s="59">
        <v>308.7</v>
      </c>
      <c r="F10" s="60"/>
    </row>
    <row r="11" spans="1:6" ht="15" thickBot="1" x14ac:dyDescent="0.3">
      <c r="A11" s="57">
        <v>6</v>
      </c>
      <c r="B11" s="58">
        <v>3981</v>
      </c>
      <c r="C11" s="59">
        <v>68.599999999999994</v>
      </c>
      <c r="D11" s="59">
        <v>5</v>
      </c>
      <c r="E11" s="59">
        <v>310.60000000000002</v>
      </c>
      <c r="F11" s="60"/>
    </row>
    <row r="12" spans="1:6" ht="15" thickBot="1" x14ac:dyDescent="0.3">
      <c r="A12" s="61">
        <v>6</v>
      </c>
      <c r="B12" s="62">
        <v>3989</v>
      </c>
      <c r="C12" s="63">
        <v>70.599999999999994</v>
      </c>
      <c r="D12" s="63">
        <v>5.5</v>
      </c>
      <c r="E12" s="63">
        <v>310.10000000000002</v>
      </c>
      <c r="F12" s="64"/>
    </row>
    <row r="13" spans="1:6" ht="15.6" thickTop="1" thickBot="1" x14ac:dyDescent="0.3">
      <c r="A13" s="57">
        <v>6.5</v>
      </c>
      <c r="B13" s="58">
        <v>3999</v>
      </c>
      <c r="C13" s="59">
        <v>75.599999999999994</v>
      </c>
      <c r="D13" s="59">
        <v>1</v>
      </c>
      <c r="E13" s="59">
        <v>308.60000000000002</v>
      </c>
      <c r="F13" s="60"/>
    </row>
    <row r="14" spans="1:6" ht="15" thickBot="1" x14ac:dyDescent="0.3">
      <c r="A14" s="57">
        <v>6.5</v>
      </c>
      <c r="B14" s="58">
        <v>4003</v>
      </c>
      <c r="C14" s="59">
        <v>73</v>
      </c>
      <c r="D14" s="59">
        <v>1.5</v>
      </c>
      <c r="E14" s="59">
        <v>310.3</v>
      </c>
      <c r="F14" s="60"/>
    </row>
    <row r="15" spans="1:6" ht="15" thickBot="1" x14ac:dyDescent="0.3">
      <c r="A15" s="57">
        <v>6.5</v>
      </c>
      <c r="B15" s="58">
        <v>4014</v>
      </c>
      <c r="C15" s="59">
        <v>72.5</v>
      </c>
      <c r="D15" s="59">
        <v>2</v>
      </c>
      <c r="E15" s="59">
        <v>310.5</v>
      </c>
      <c r="F15" s="60"/>
    </row>
    <row r="16" spans="1:6" ht="15" thickBot="1" x14ac:dyDescent="0.3">
      <c r="A16" s="57">
        <v>6.5</v>
      </c>
      <c r="B16" s="58">
        <v>4000</v>
      </c>
      <c r="C16" s="59">
        <v>74.5</v>
      </c>
      <c r="D16" s="59">
        <v>2.5</v>
      </c>
      <c r="E16" s="59">
        <v>309.3</v>
      </c>
      <c r="F16" s="60"/>
    </row>
    <row r="17" spans="1:6" ht="15" thickBot="1" x14ac:dyDescent="0.3">
      <c r="A17" s="57">
        <v>6.5</v>
      </c>
      <c r="B17" s="58">
        <v>4005</v>
      </c>
      <c r="C17" s="59">
        <v>71.400000000000006</v>
      </c>
      <c r="D17" s="59">
        <v>3</v>
      </c>
      <c r="E17" s="59">
        <v>310.3</v>
      </c>
      <c r="F17" s="60"/>
    </row>
    <row r="18" spans="1:6" ht="15" thickBot="1" x14ac:dyDescent="0.3">
      <c r="A18" s="57">
        <v>6.5</v>
      </c>
      <c r="B18" s="58">
        <v>4016</v>
      </c>
      <c r="C18" s="59">
        <v>71.099999999999994</v>
      </c>
      <c r="D18" s="59">
        <v>3.5</v>
      </c>
      <c r="E18" s="59">
        <v>311.3</v>
      </c>
      <c r="F18" s="60"/>
    </row>
    <row r="19" spans="1:6" ht="15" thickBot="1" x14ac:dyDescent="0.3">
      <c r="A19" s="57">
        <v>6.5</v>
      </c>
      <c r="B19" s="58">
        <v>4005</v>
      </c>
      <c r="C19" s="59">
        <v>70</v>
      </c>
      <c r="D19" s="59">
        <v>4</v>
      </c>
      <c r="E19" s="59">
        <v>311</v>
      </c>
      <c r="F19" s="60"/>
    </row>
    <row r="20" spans="1:6" ht="15" thickBot="1" x14ac:dyDescent="0.3">
      <c r="A20" s="57">
        <v>6.5</v>
      </c>
      <c r="B20" s="58">
        <v>4003</v>
      </c>
      <c r="C20" s="59">
        <v>71.599999999999994</v>
      </c>
      <c r="D20" s="59">
        <v>4.5</v>
      </c>
      <c r="E20" s="59">
        <v>311</v>
      </c>
      <c r="F20" s="60"/>
    </row>
    <row r="21" spans="1:6" ht="15" thickBot="1" x14ac:dyDescent="0.3">
      <c r="A21" s="57">
        <v>6.5</v>
      </c>
      <c r="B21" s="58">
        <v>3998</v>
      </c>
      <c r="C21" s="59">
        <v>69.8</v>
      </c>
      <c r="D21" s="59">
        <v>5</v>
      </c>
      <c r="E21" s="59">
        <v>311.60000000000002</v>
      </c>
      <c r="F21" s="60"/>
    </row>
    <row r="22" spans="1:6" ht="15" thickBot="1" x14ac:dyDescent="0.3">
      <c r="A22" s="61">
        <v>6.5</v>
      </c>
      <c r="B22" s="62">
        <v>4017</v>
      </c>
      <c r="C22" s="63">
        <v>69.900000000000006</v>
      </c>
      <c r="D22" s="63">
        <v>5.5</v>
      </c>
      <c r="E22" s="63">
        <v>312</v>
      </c>
      <c r="F22" s="64"/>
    </row>
    <row r="23" spans="1:6" ht="15.6" thickTop="1" thickBot="1" x14ac:dyDescent="0.3">
      <c r="A23" s="57">
        <v>7</v>
      </c>
      <c r="B23" s="58">
        <v>4008</v>
      </c>
      <c r="C23" s="59">
        <v>73.8</v>
      </c>
      <c r="D23" s="59">
        <v>1</v>
      </c>
      <c r="E23" s="59">
        <v>309.60000000000002</v>
      </c>
      <c r="F23" s="58"/>
    </row>
    <row r="24" spans="1:6" ht="15" thickBot="1" x14ac:dyDescent="0.3">
      <c r="A24" s="57">
        <v>7</v>
      </c>
      <c r="B24" s="58">
        <v>4004</v>
      </c>
      <c r="C24" s="59">
        <v>73.7</v>
      </c>
      <c r="D24" s="59">
        <v>1.5</v>
      </c>
      <c r="E24" s="59">
        <v>309.39999999999998</v>
      </c>
      <c r="F24" s="58"/>
    </row>
    <row r="25" spans="1:6" ht="15" thickBot="1" x14ac:dyDescent="0.3">
      <c r="A25" s="57">
        <v>7</v>
      </c>
      <c r="B25" s="58">
        <v>4008</v>
      </c>
      <c r="C25" s="59">
        <v>73.2</v>
      </c>
      <c r="D25" s="59">
        <v>2</v>
      </c>
      <c r="E25" s="59">
        <v>310.89999999999998</v>
      </c>
      <c r="F25" s="58"/>
    </row>
    <row r="26" spans="1:6" ht="15" thickBot="1" x14ac:dyDescent="0.3">
      <c r="A26" s="57">
        <v>7</v>
      </c>
      <c r="B26" s="58">
        <v>4014</v>
      </c>
      <c r="C26" s="59">
        <v>73.900000000000006</v>
      </c>
      <c r="D26" s="59">
        <v>2.5</v>
      </c>
      <c r="E26" s="59">
        <v>311</v>
      </c>
      <c r="F26" s="58"/>
    </row>
    <row r="27" spans="1:6" ht="15" thickBot="1" x14ac:dyDescent="0.3">
      <c r="A27" s="57">
        <v>7</v>
      </c>
      <c r="B27" s="58">
        <v>4002</v>
      </c>
      <c r="C27" s="59">
        <v>74</v>
      </c>
      <c r="D27" s="59">
        <v>3</v>
      </c>
      <c r="E27" s="59">
        <v>310.10000000000002</v>
      </c>
      <c r="F27" s="58"/>
    </row>
    <row r="28" spans="1:6" ht="15" thickBot="1" x14ac:dyDescent="0.3">
      <c r="A28" s="57">
        <v>7</v>
      </c>
      <c r="B28" s="58">
        <v>4013</v>
      </c>
      <c r="C28" s="59">
        <v>69.400000000000006</v>
      </c>
      <c r="D28" s="59">
        <v>3.5</v>
      </c>
      <c r="E28" s="59">
        <v>313.3</v>
      </c>
      <c r="F28" s="58"/>
    </row>
    <row r="29" spans="1:6" ht="15" thickBot="1" x14ac:dyDescent="0.3">
      <c r="A29" s="57">
        <v>7</v>
      </c>
      <c r="B29" s="58">
        <v>4011</v>
      </c>
      <c r="C29" s="59">
        <v>71.8</v>
      </c>
      <c r="D29" s="59">
        <v>4</v>
      </c>
      <c r="E29" s="59">
        <v>310.89999999999998</v>
      </c>
      <c r="F29" s="58"/>
    </row>
    <row r="30" spans="1:6" ht="15" thickBot="1" x14ac:dyDescent="0.3">
      <c r="A30" s="57">
        <v>7</v>
      </c>
      <c r="B30" s="58">
        <v>4001</v>
      </c>
      <c r="C30" s="59">
        <v>68.900000000000006</v>
      </c>
      <c r="D30" s="59">
        <v>4.5</v>
      </c>
      <c r="E30" s="59">
        <v>312.7</v>
      </c>
      <c r="F30" s="58"/>
    </row>
    <row r="31" spans="1:6" ht="15" thickBot="1" x14ac:dyDescent="0.3">
      <c r="A31" s="57">
        <v>7</v>
      </c>
      <c r="B31" s="58">
        <v>3998</v>
      </c>
      <c r="C31" s="59">
        <v>69</v>
      </c>
      <c r="D31" s="59">
        <v>5</v>
      </c>
      <c r="E31" s="59">
        <v>311.39999999999998</v>
      </c>
      <c r="F31" s="58"/>
    </row>
    <row r="32" spans="1:6" ht="15" thickBot="1" x14ac:dyDescent="0.3">
      <c r="A32" s="61">
        <v>7</v>
      </c>
      <c r="B32" s="62">
        <v>3983</v>
      </c>
      <c r="C32" s="63">
        <v>72.8</v>
      </c>
      <c r="D32" s="63">
        <v>5.5</v>
      </c>
      <c r="E32" s="63">
        <v>308.2</v>
      </c>
      <c r="F32" s="62"/>
    </row>
    <row r="33" spans="1:6" ht="15.6" thickTop="1" thickBot="1" x14ac:dyDescent="0.3">
      <c r="A33" s="57">
        <v>7.5</v>
      </c>
      <c r="B33" s="58">
        <v>3992</v>
      </c>
      <c r="C33" s="59">
        <v>72.900000000000006</v>
      </c>
      <c r="D33" s="59">
        <v>1</v>
      </c>
      <c r="E33" s="59">
        <v>310.2</v>
      </c>
      <c r="F33" s="60"/>
    </row>
    <row r="34" spans="1:6" ht="15" thickBot="1" x14ac:dyDescent="0.3">
      <c r="A34" s="57">
        <v>7.5</v>
      </c>
      <c r="B34" s="58">
        <v>4017</v>
      </c>
      <c r="C34" s="59">
        <v>73.599999999999994</v>
      </c>
      <c r="D34" s="59">
        <v>1.5</v>
      </c>
      <c r="E34" s="59">
        <v>310.7</v>
      </c>
      <c r="F34" s="60"/>
    </row>
    <row r="35" spans="1:6" ht="15" thickBot="1" x14ac:dyDescent="0.3">
      <c r="A35" s="57">
        <v>7.5</v>
      </c>
      <c r="B35" s="58">
        <v>4017</v>
      </c>
      <c r="C35" s="59">
        <v>69.8</v>
      </c>
      <c r="D35" s="59">
        <v>2</v>
      </c>
      <c r="E35" s="59">
        <v>313.7</v>
      </c>
      <c r="F35" s="60"/>
    </row>
    <row r="36" spans="1:6" ht="15" thickBot="1" x14ac:dyDescent="0.3">
      <c r="A36" s="57">
        <v>7.5</v>
      </c>
      <c r="B36" s="58">
        <v>3986</v>
      </c>
      <c r="C36" s="59">
        <v>71</v>
      </c>
      <c r="D36" s="59">
        <v>2.5</v>
      </c>
      <c r="E36" s="59">
        <v>309.7</v>
      </c>
      <c r="F36" s="60"/>
    </row>
    <row r="37" spans="1:6" ht="15" thickBot="1" x14ac:dyDescent="0.3">
      <c r="A37" s="57">
        <v>7.5</v>
      </c>
      <c r="B37" s="58">
        <v>3998</v>
      </c>
      <c r="C37" s="59">
        <v>72.2</v>
      </c>
      <c r="D37" s="59">
        <v>3</v>
      </c>
      <c r="E37" s="59">
        <v>310.89999999999998</v>
      </c>
      <c r="F37" s="60"/>
    </row>
    <row r="38" spans="1:6" ht="15" thickBot="1" x14ac:dyDescent="0.3">
      <c r="A38" s="57">
        <v>7.5</v>
      </c>
      <c r="B38" s="58">
        <v>4002</v>
      </c>
      <c r="C38" s="59">
        <v>74.099999999999994</v>
      </c>
      <c r="D38" s="59">
        <v>3.5</v>
      </c>
      <c r="E38" s="59">
        <v>309.2</v>
      </c>
      <c r="F38" s="60"/>
    </row>
    <row r="39" spans="1:6" ht="15" thickBot="1" x14ac:dyDescent="0.3">
      <c r="A39" s="57">
        <v>7.5</v>
      </c>
      <c r="B39" s="58">
        <v>4010</v>
      </c>
      <c r="C39" s="59">
        <v>71.5</v>
      </c>
      <c r="D39" s="59">
        <v>4</v>
      </c>
      <c r="E39" s="59">
        <v>311.39999999999998</v>
      </c>
      <c r="F39" s="60"/>
    </row>
    <row r="40" spans="1:6" ht="15" thickBot="1" x14ac:dyDescent="0.3">
      <c r="A40" s="57">
        <v>7.5</v>
      </c>
      <c r="B40" s="58">
        <v>4014</v>
      </c>
      <c r="C40" s="59">
        <v>72.3</v>
      </c>
      <c r="D40" s="59">
        <v>4.5</v>
      </c>
      <c r="E40" s="59">
        <v>311.3</v>
      </c>
      <c r="F40" s="60"/>
    </row>
    <row r="41" spans="1:6" ht="15" thickBot="1" x14ac:dyDescent="0.3">
      <c r="A41" s="57">
        <v>7.5</v>
      </c>
      <c r="B41" s="58">
        <v>3991</v>
      </c>
      <c r="C41" s="59">
        <v>69.900000000000006</v>
      </c>
      <c r="D41" s="59">
        <v>5</v>
      </c>
      <c r="E41" s="59">
        <v>311.7</v>
      </c>
      <c r="F41" s="60"/>
    </row>
    <row r="42" spans="1:6" ht="15" thickBot="1" x14ac:dyDescent="0.3">
      <c r="A42" s="61">
        <v>7.5</v>
      </c>
      <c r="B42" s="62">
        <v>4009</v>
      </c>
      <c r="C42" s="63">
        <v>68.3</v>
      </c>
      <c r="D42" s="63">
        <v>5.5</v>
      </c>
      <c r="E42" s="63">
        <v>313.89999999999998</v>
      </c>
      <c r="F42" s="64"/>
    </row>
    <row r="43" spans="1:6" ht="15.6" thickTop="1" thickBot="1" x14ac:dyDescent="0.3">
      <c r="A43" s="57">
        <v>8</v>
      </c>
      <c r="B43" s="58">
        <v>4011</v>
      </c>
      <c r="C43" s="59">
        <v>75.2</v>
      </c>
      <c r="D43" s="59">
        <v>1</v>
      </c>
      <c r="E43" s="59">
        <v>310.60000000000002</v>
      </c>
      <c r="F43" s="60"/>
    </row>
    <row r="44" spans="1:6" ht="15" thickBot="1" x14ac:dyDescent="0.3">
      <c r="A44" s="57">
        <v>8</v>
      </c>
      <c r="B44" s="58">
        <v>3989</v>
      </c>
      <c r="C44" s="59">
        <v>75</v>
      </c>
      <c r="D44" s="59">
        <v>1.5</v>
      </c>
      <c r="E44" s="59">
        <v>309.10000000000002</v>
      </c>
      <c r="F44" s="60"/>
    </row>
    <row r="45" spans="1:6" ht="15" thickBot="1" x14ac:dyDescent="0.3">
      <c r="A45" s="57">
        <v>8</v>
      </c>
      <c r="B45" s="58">
        <v>3995</v>
      </c>
      <c r="C45" s="59">
        <v>71.7</v>
      </c>
      <c r="D45" s="59">
        <v>2</v>
      </c>
      <c r="E45" s="59">
        <v>310.3</v>
      </c>
      <c r="F45" s="60"/>
    </row>
    <row r="46" spans="1:6" ht="15" thickBot="1" x14ac:dyDescent="0.3">
      <c r="A46" s="57">
        <v>8</v>
      </c>
      <c r="B46" s="58">
        <v>4015</v>
      </c>
      <c r="C46" s="59">
        <v>70.3</v>
      </c>
      <c r="D46" s="59">
        <v>2.5</v>
      </c>
      <c r="E46" s="59">
        <v>313.7</v>
      </c>
      <c r="F46" s="60"/>
    </row>
    <row r="47" spans="1:6" ht="15" thickBot="1" x14ac:dyDescent="0.3">
      <c r="A47" s="57">
        <v>8</v>
      </c>
      <c r="B47" s="58">
        <v>3990</v>
      </c>
      <c r="C47" s="59">
        <v>73.400000000000006</v>
      </c>
      <c r="D47" s="59">
        <v>3</v>
      </c>
      <c r="E47" s="59">
        <v>310</v>
      </c>
      <c r="F47" s="60"/>
    </row>
    <row r="48" spans="1:6" ht="15" thickBot="1" x14ac:dyDescent="0.3">
      <c r="A48" s="57">
        <v>8</v>
      </c>
      <c r="B48" s="58">
        <v>4009</v>
      </c>
      <c r="C48" s="59">
        <v>73.2</v>
      </c>
      <c r="D48" s="59">
        <v>3.5</v>
      </c>
      <c r="E48" s="59">
        <v>310.60000000000002</v>
      </c>
      <c r="F48" s="60"/>
    </row>
    <row r="49" spans="1:6" ht="15" thickBot="1" x14ac:dyDescent="0.3">
      <c r="A49" s="57">
        <v>8</v>
      </c>
      <c r="B49" s="58">
        <v>4006</v>
      </c>
      <c r="C49" s="59">
        <v>69.7</v>
      </c>
      <c r="D49" s="59">
        <v>4</v>
      </c>
      <c r="E49" s="59">
        <v>313.2</v>
      </c>
      <c r="F49" s="60"/>
    </row>
    <row r="50" spans="1:6" ht="15" thickBot="1" x14ac:dyDescent="0.3">
      <c r="A50" s="57">
        <v>8</v>
      </c>
      <c r="B50" s="58">
        <v>4010</v>
      </c>
      <c r="C50" s="59">
        <v>71.900000000000006</v>
      </c>
      <c r="D50" s="59">
        <v>4.5</v>
      </c>
      <c r="E50" s="59">
        <v>312.39999999999998</v>
      </c>
      <c r="F50" s="60"/>
    </row>
    <row r="51" spans="1:6" ht="15" thickBot="1" x14ac:dyDescent="0.3">
      <c r="A51" s="57">
        <v>8</v>
      </c>
      <c r="B51" s="58">
        <v>4007</v>
      </c>
      <c r="C51" s="59">
        <v>71.599999999999994</v>
      </c>
      <c r="D51" s="59">
        <v>5</v>
      </c>
      <c r="E51" s="59">
        <v>312.2</v>
      </c>
      <c r="F51" s="60"/>
    </row>
    <row r="52" spans="1:6" ht="15" thickBot="1" x14ac:dyDescent="0.3">
      <c r="A52" s="61">
        <v>8</v>
      </c>
      <c r="B52" s="62">
        <v>4015</v>
      </c>
      <c r="C52" s="63">
        <v>69</v>
      </c>
      <c r="D52" s="63">
        <v>5.5</v>
      </c>
      <c r="E52" s="63">
        <v>314.3</v>
      </c>
      <c r="F52" s="64"/>
    </row>
    <row r="53" spans="1:6" ht="15.6" thickTop="1" thickBot="1" x14ac:dyDescent="0.3">
      <c r="A53" s="57">
        <v>8.5</v>
      </c>
      <c r="B53" s="58">
        <v>3999</v>
      </c>
      <c r="C53" s="59">
        <v>74.5</v>
      </c>
      <c r="D53" s="59">
        <v>1</v>
      </c>
      <c r="E53" s="59">
        <v>309.39999999999998</v>
      </c>
      <c r="F53" s="60"/>
    </row>
    <row r="54" spans="1:6" ht="15" thickBot="1" x14ac:dyDescent="0.3">
      <c r="A54" s="57">
        <v>8.5</v>
      </c>
      <c r="B54" s="58">
        <v>3983</v>
      </c>
      <c r="C54" s="59">
        <v>73.5</v>
      </c>
      <c r="D54" s="59">
        <v>1.5</v>
      </c>
      <c r="E54" s="59">
        <v>309.8</v>
      </c>
      <c r="F54" s="60"/>
    </row>
    <row r="55" spans="1:6" ht="15" thickBot="1" x14ac:dyDescent="0.3">
      <c r="A55" s="57">
        <v>8.5</v>
      </c>
      <c r="B55" s="58">
        <v>4014</v>
      </c>
      <c r="C55" s="59">
        <v>70.900000000000006</v>
      </c>
      <c r="D55" s="59">
        <v>2</v>
      </c>
      <c r="E55" s="59">
        <v>313.5</v>
      </c>
      <c r="F55" s="60"/>
    </row>
    <row r="56" spans="1:6" ht="15" thickBot="1" x14ac:dyDescent="0.3">
      <c r="A56" s="57">
        <v>8.5</v>
      </c>
      <c r="B56" s="58">
        <v>4012</v>
      </c>
      <c r="C56" s="59">
        <v>73.099999999999994</v>
      </c>
      <c r="D56" s="59">
        <v>2.5</v>
      </c>
      <c r="E56" s="59">
        <v>311.2</v>
      </c>
      <c r="F56" s="60"/>
    </row>
    <row r="57" spans="1:6" ht="15" thickBot="1" x14ac:dyDescent="0.3">
      <c r="A57" s="57">
        <v>8.5</v>
      </c>
      <c r="B57" s="58">
        <v>3995</v>
      </c>
      <c r="C57" s="59">
        <v>69.3</v>
      </c>
      <c r="D57" s="59">
        <v>3</v>
      </c>
      <c r="E57" s="59">
        <v>311.8</v>
      </c>
      <c r="F57" s="60"/>
    </row>
    <row r="58" spans="1:6" ht="15" thickBot="1" x14ac:dyDescent="0.3">
      <c r="A58" s="57">
        <v>8.5</v>
      </c>
      <c r="B58" s="58">
        <v>4014</v>
      </c>
      <c r="C58" s="59">
        <v>73.8</v>
      </c>
      <c r="D58" s="59">
        <v>3.5</v>
      </c>
      <c r="E58" s="59">
        <v>310.89999999999998</v>
      </c>
      <c r="F58" s="60"/>
    </row>
    <row r="59" spans="1:6" ht="15" thickBot="1" x14ac:dyDescent="0.3">
      <c r="A59" s="57">
        <v>8.5</v>
      </c>
      <c r="B59" s="58">
        <v>3996</v>
      </c>
      <c r="C59" s="59">
        <v>73.7</v>
      </c>
      <c r="D59" s="59">
        <v>4</v>
      </c>
      <c r="E59" s="59">
        <v>309.60000000000002</v>
      </c>
      <c r="F59" s="60"/>
    </row>
    <row r="60" spans="1:6" ht="15" thickBot="1" x14ac:dyDescent="0.3">
      <c r="A60" s="57">
        <v>8.5</v>
      </c>
      <c r="B60" s="58">
        <v>4001</v>
      </c>
      <c r="C60" s="59">
        <v>73.099999999999994</v>
      </c>
      <c r="D60" s="59">
        <v>4.5</v>
      </c>
      <c r="E60" s="59">
        <v>311.3</v>
      </c>
      <c r="F60" s="60"/>
    </row>
    <row r="61" spans="1:6" ht="15" thickBot="1" x14ac:dyDescent="0.3">
      <c r="A61" s="57">
        <v>8.5</v>
      </c>
      <c r="B61" s="58">
        <v>4013</v>
      </c>
      <c r="C61" s="59">
        <v>71.3</v>
      </c>
      <c r="D61" s="59">
        <v>5</v>
      </c>
      <c r="E61" s="59">
        <v>312.2</v>
      </c>
      <c r="F61" s="60"/>
    </row>
    <row r="62" spans="1:6" ht="15" thickBot="1" x14ac:dyDescent="0.3">
      <c r="A62" s="61">
        <v>8.5</v>
      </c>
      <c r="B62" s="62">
        <v>3982</v>
      </c>
      <c r="C62" s="63">
        <v>72.099999999999994</v>
      </c>
      <c r="D62" s="63">
        <v>5.5</v>
      </c>
      <c r="E62" s="63">
        <v>310.39999999999998</v>
      </c>
      <c r="F62" s="64"/>
    </row>
    <row r="63" spans="1:6" ht="15.6" thickTop="1" thickBot="1" x14ac:dyDescent="0.3">
      <c r="A63" s="57">
        <v>9</v>
      </c>
      <c r="B63" s="58">
        <v>3994</v>
      </c>
      <c r="C63" s="59">
        <v>71.099999999999994</v>
      </c>
      <c r="D63" s="59">
        <v>1</v>
      </c>
      <c r="E63" s="59">
        <v>312</v>
      </c>
      <c r="F63" s="60"/>
    </row>
    <row r="64" spans="1:6" ht="15" thickBot="1" x14ac:dyDescent="0.3">
      <c r="A64" s="57">
        <v>9</v>
      </c>
      <c r="B64" s="58">
        <v>3992</v>
      </c>
      <c r="C64" s="59">
        <v>74.8</v>
      </c>
      <c r="D64" s="59">
        <v>1.5</v>
      </c>
      <c r="E64" s="59">
        <v>310</v>
      </c>
      <c r="F64" s="60"/>
    </row>
    <row r="65" spans="1:6" ht="15" thickBot="1" x14ac:dyDescent="0.3">
      <c r="A65" s="57">
        <v>9</v>
      </c>
      <c r="B65" s="58">
        <v>4004</v>
      </c>
      <c r="C65" s="59">
        <v>71.3</v>
      </c>
      <c r="D65" s="59">
        <v>2</v>
      </c>
      <c r="E65" s="59">
        <v>311.7</v>
      </c>
      <c r="F65" s="60"/>
    </row>
    <row r="66" spans="1:6" ht="15" thickBot="1" x14ac:dyDescent="0.3">
      <c r="A66" s="57">
        <v>9</v>
      </c>
      <c r="B66" s="58">
        <v>4007</v>
      </c>
      <c r="C66" s="59">
        <v>71.599999999999994</v>
      </c>
      <c r="D66" s="59">
        <v>2.5</v>
      </c>
      <c r="E66" s="59">
        <v>311.8</v>
      </c>
      <c r="F66" s="60"/>
    </row>
    <row r="67" spans="1:6" ht="15" thickBot="1" x14ac:dyDescent="0.3">
      <c r="A67" s="57">
        <v>9</v>
      </c>
      <c r="B67" s="58">
        <v>3995</v>
      </c>
      <c r="C67" s="59">
        <v>74.3</v>
      </c>
      <c r="D67" s="59">
        <v>3</v>
      </c>
      <c r="E67" s="59">
        <v>309.5</v>
      </c>
      <c r="F67" s="60"/>
    </row>
    <row r="68" spans="1:6" ht="15" thickBot="1" x14ac:dyDescent="0.3">
      <c r="A68" s="57">
        <v>9</v>
      </c>
      <c r="B68" s="58">
        <v>3982</v>
      </c>
      <c r="C68" s="59">
        <v>69.3</v>
      </c>
      <c r="D68" s="59">
        <v>3.5</v>
      </c>
      <c r="E68" s="59">
        <v>312.10000000000002</v>
      </c>
      <c r="F68" s="60"/>
    </row>
    <row r="69" spans="1:6" ht="15" thickBot="1" x14ac:dyDescent="0.3">
      <c r="A69" s="57">
        <v>9</v>
      </c>
      <c r="B69" s="58">
        <v>3987</v>
      </c>
      <c r="C69" s="59">
        <v>72.5</v>
      </c>
      <c r="D69" s="59">
        <v>4</v>
      </c>
      <c r="E69" s="59">
        <v>309.8</v>
      </c>
      <c r="F69" s="60"/>
    </row>
    <row r="70" spans="1:6" ht="15" thickBot="1" x14ac:dyDescent="0.3">
      <c r="A70" s="57">
        <v>9</v>
      </c>
      <c r="B70" s="58">
        <v>3981</v>
      </c>
      <c r="C70" s="59">
        <v>71.400000000000006</v>
      </c>
      <c r="D70" s="59">
        <v>4.5</v>
      </c>
      <c r="E70" s="59">
        <v>309.89999999999998</v>
      </c>
      <c r="F70" s="60"/>
    </row>
    <row r="71" spans="1:6" ht="15" thickBot="1" x14ac:dyDescent="0.3">
      <c r="A71" s="57">
        <v>9</v>
      </c>
      <c r="B71" s="58">
        <v>3997</v>
      </c>
      <c r="C71" s="59">
        <v>70.599999999999994</v>
      </c>
      <c r="D71" s="59">
        <v>5</v>
      </c>
      <c r="E71" s="59">
        <v>312.60000000000002</v>
      </c>
      <c r="F71" s="60"/>
    </row>
    <row r="72" spans="1:6" ht="15" thickBot="1" x14ac:dyDescent="0.3">
      <c r="A72" s="61">
        <v>9</v>
      </c>
      <c r="B72" s="62">
        <v>3983</v>
      </c>
      <c r="C72" s="63">
        <v>69.8</v>
      </c>
      <c r="D72" s="63">
        <v>5.5</v>
      </c>
      <c r="E72" s="63">
        <v>312</v>
      </c>
      <c r="F72" s="64"/>
    </row>
    <row r="73" spans="1:6" ht="14.4" thickTop="1" x14ac:dyDescent="0.25"/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workbookViewId="0">
      <selection activeCell="B14" sqref="B14:M14"/>
    </sheetView>
  </sheetViews>
  <sheetFormatPr defaultRowHeight="13.8" x14ac:dyDescent="0.25"/>
  <cols>
    <col min="1" max="1" width="26.69921875" customWidth="1"/>
  </cols>
  <sheetData>
    <row r="1" spans="1:13" x14ac:dyDescent="0.25">
      <c r="A1" s="8" t="s">
        <v>101</v>
      </c>
    </row>
    <row r="2" spans="1:13" x14ac:dyDescent="0.25">
      <c r="A2" s="6" t="s">
        <v>1</v>
      </c>
      <c r="B2" s="7">
        <v>1</v>
      </c>
      <c r="C2" s="7">
        <v>2</v>
      </c>
      <c r="D2" s="7">
        <v>3</v>
      </c>
      <c r="E2" s="7">
        <v>4</v>
      </c>
      <c r="F2" s="7">
        <v>5</v>
      </c>
      <c r="G2" s="7">
        <v>6</v>
      </c>
      <c r="H2" s="7">
        <v>7</v>
      </c>
      <c r="I2" s="7">
        <v>8</v>
      </c>
      <c r="J2" s="7">
        <v>9</v>
      </c>
      <c r="K2" s="7">
        <v>10</v>
      </c>
      <c r="L2" s="7">
        <v>11</v>
      </c>
      <c r="M2" s="7">
        <v>12</v>
      </c>
    </row>
    <row r="3" spans="1:13" x14ac:dyDescent="0.25">
      <c r="A3" s="12" t="s">
        <v>102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</row>
    <row r="4" spans="1:13" x14ac:dyDescent="0.25">
      <c r="A4" s="12" t="s">
        <v>103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</row>
    <row r="5" spans="1:13" x14ac:dyDescent="0.25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3" x14ac:dyDescent="0.25">
      <c r="A6" s="8" t="s">
        <v>104</v>
      </c>
    </row>
    <row r="7" spans="1:13" x14ac:dyDescent="0.25">
      <c r="A7" s="6" t="s">
        <v>1</v>
      </c>
      <c r="B7" s="7">
        <v>1</v>
      </c>
      <c r="C7" s="7">
        <v>2</v>
      </c>
      <c r="D7" s="7">
        <v>3</v>
      </c>
      <c r="E7" s="7">
        <v>4</v>
      </c>
      <c r="F7" s="7">
        <v>5</v>
      </c>
      <c r="G7" s="7">
        <v>6</v>
      </c>
      <c r="H7" s="7">
        <v>7</v>
      </c>
      <c r="I7" s="7">
        <v>8</v>
      </c>
      <c r="J7" s="7">
        <v>9</v>
      </c>
      <c r="K7" s="7">
        <v>10</v>
      </c>
      <c r="L7" s="7">
        <v>11</v>
      </c>
      <c r="M7" s="7">
        <v>12</v>
      </c>
    </row>
    <row r="8" spans="1:13" x14ac:dyDescent="0.25">
      <c r="A8" s="12" t="s">
        <v>29</v>
      </c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</row>
    <row r="9" spans="1:13" x14ac:dyDescent="0.25">
      <c r="A9" s="12" t="s">
        <v>21</v>
      </c>
      <c r="B9" s="42"/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</row>
    <row r="10" spans="1:13" x14ac:dyDescent="0.25">
      <c r="A10" s="12" t="s">
        <v>105</v>
      </c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</row>
    <row r="12" spans="1:13" x14ac:dyDescent="0.25">
      <c r="A12" s="8" t="s">
        <v>107</v>
      </c>
    </row>
    <row r="13" spans="1:13" x14ac:dyDescent="0.25">
      <c r="A13" s="6" t="s">
        <v>1</v>
      </c>
      <c r="B13" s="7">
        <v>1</v>
      </c>
      <c r="C13" s="7">
        <v>2</v>
      </c>
      <c r="D13" s="7">
        <v>3</v>
      </c>
      <c r="E13" s="7">
        <v>4</v>
      </c>
      <c r="F13" s="7">
        <v>5</v>
      </c>
      <c r="G13" s="7">
        <v>6</v>
      </c>
      <c r="H13" s="7">
        <v>7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</row>
    <row r="14" spans="1:13" x14ac:dyDescent="0.25">
      <c r="A14" s="3" t="s">
        <v>102</v>
      </c>
      <c r="B14" s="5">
        <v>9100</v>
      </c>
      <c r="C14" s="5">
        <v>8400</v>
      </c>
      <c r="D14" s="5">
        <v>9100</v>
      </c>
      <c r="E14" s="5">
        <v>6000</v>
      </c>
      <c r="F14" s="5">
        <v>9100</v>
      </c>
      <c r="G14" s="5">
        <v>9100</v>
      </c>
      <c r="H14" s="5">
        <v>9100</v>
      </c>
      <c r="I14" s="5">
        <v>9100</v>
      </c>
      <c r="J14" s="5">
        <v>9100</v>
      </c>
      <c r="K14" s="5">
        <v>8800</v>
      </c>
      <c r="L14" s="5">
        <v>9100</v>
      </c>
      <c r="M14" s="5">
        <v>8400</v>
      </c>
    </row>
    <row r="15" spans="1:13" x14ac:dyDescent="0.25">
      <c r="A15" s="3" t="s">
        <v>106</v>
      </c>
      <c r="B15" s="4">
        <v>26</v>
      </c>
      <c r="C15" s="4">
        <v>24</v>
      </c>
      <c r="D15" s="4">
        <v>26</v>
      </c>
      <c r="E15" s="4">
        <v>17</v>
      </c>
      <c r="F15" s="4">
        <v>26</v>
      </c>
      <c r="G15" s="4">
        <v>26</v>
      </c>
      <c r="H15" s="4">
        <v>26</v>
      </c>
      <c r="I15" s="4">
        <v>26</v>
      </c>
      <c r="J15" s="4">
        <v>26</v>
      </c>
      <c r="K15" s="4">
        <v>25</v>
      </c>
      <c r="L15" s="4">
        <v>26</v>
      </c>
      <c r="M15" s="4">
        <v>24</v>
      </c>
    </row>
    <row r="17" spans="1:13" x14ac:dyDescent="0.25">
      <c r="A17" s="8" t="s">
        <v>108</v>
      </c>
    </row>
    <row r="18" spans="1:13" x14ac:dyDescent="0.25">
      <c r="A18" s="6" t="s">
        <v>1</v>
      </c>
      <c r="B18" s="7">
        <v>1</v>
      </c>
      <c r="C18" s="7">
        <v>2</v>
      </c>
      <c r="D18" s="7">
        <v>3</v>
      </c>
      <c r="E18" s="7">
        <v>4</v>
      </c>
      <c r="F18" s="7">
        <v>5</v>
      </c>
      <c r="G18" s="7">
        <v>6</v>
      </c>
      <c r="H18" s="7">
        <v>7</v>
      </c>
      <c r="I18" s="7">
        <v>8</v>
      </c>
      <c r="J18" s="7">
        <v>9</v>
      </c>
      <c r="K18" s="7">
        <v>10</v>
      </c>
      <c r="L18" s="7">
        <v>11</v>
      </c>
      <c r="M18" s="7">
        <v>12</v>
      </c>
    </row>
    <row r="19" spans="1:13" x14ac:dyDescent="0.25">
      <c r="A19" s="3" t="s">
        <v>109</v>
      </c>
      <c r="B19" s="43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</row>
    <row r="21" spans="1:13" x14ac:dyDescent="0.25">
      <c r="A21" s="8" t="s">
        <v>110</v>
      </c>
    </row>
    <row r="22" spans="1:13" x14ac:dyDescent="0.25">
      <c r="A22" s="6" t="s">
        <v>1</v>
      </c>
      <c r="B22" s="7">
        <v>1</v>
      </c>
      <c r="C22" s="7">
        <v>2</v>
      </c>
      <c r="D22" s="7">
        <v>3</v>
      </c>
      <c r="E22" s="7">
        <v>4</v>
      </c>
      <c r="F22" s="7">
        <v>5</v>
      </c>
      <c r="G22" s="7">
        <v>6</v>
      </c>
      <c r="H22" s="7">
        <v>7</v>
      </c>
      <c r="I22" s="7">
        <v>8</v>
      </c>
      <c r="J22" s="7">
        <v>9</v>
      </c>
      <c r="K22" s="7">
        <v>10</v>
      </c>
      <c r="L22" s="7">
        <v>11</v>
      </c>
      <c r="M22" s="7">
        <v>12</v>
      </c>
    </row>
    <row r="23" spans="1:13" x14ac:dyDescent="0.25">
      <c r="A23" s="12" t="s">
        <v>29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</row>
    <row r="24" spans="1:13" x14ac:dyDescent="0.25">
      <c r="A24" s="3" t="s">
        <v>111</v>
      </c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</row>
    <row r="25" spans="1:13" x14ac:dyDescent="0.25">
      <c r="A25" s="3" t="s">
        <v>112</v>
      </c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G8" sqref="G8"/>
    </sheetView>
  </sheetViews>
  <sheetFormatPr defaultRowHeight="13.8" x14ac:dyDescent="0.25"/>
  <cols>
    <col min="1" max="1" width="31.296875" customWidth="1"/>
  </cols>
  <sheetData>
    <row r="1" spans="1:5" x14ac:dyDescent="0.25">
      <c r="A1" s="8" t="s">
        <v>113</v>
      </c>
    </row>
    <row r="2" spans="1:5" x14ac:dyDescent="0.25">
      <c r="A2" s="6" t="s">
        <v>1</v>
      </c>
      <c r="B2" s="7">
        <v>1</v>
      </c>
      <c r="C2" s="7">
        <v>2</v>
      </c>
      <c r="D2" s="7">
        <v>3</v>
      </c>
      <c r="E2" s="7">
        <v>4</v>
      </c>
    </row>
    <row r="3" spans="1:5" x14ac:dyDescent="0.25">
      <c r="A3" s="12" t="s">
        <v>114</v>
      </c>
      <c r="B3" s="15">
        <v>30</v>
      </c>
      <c r="C3" s="15">
        <v>32</v>
      </c>
      <c r="D3" s="15">
        <v>31</v>
      </c>
      <c r="E3" s="15">
        <v>34</v>
      </c>
    </row>
    <row r="4" spans="1:5" x14ac:dyDescent="0.25">
      <c r="A4" s="12" t="s">
        <v>102</v>
      </c>
      <c r="B4" s="16">
        <v>10016</v>
      </c>
      <c r="C4" s="16">
        <v>9246</v>
      </c>
      <c r="D4" s="16">
        <v>8631</v>
      </c>
      <c r="E4" s="16">
        <v>5513</v>
      </c>
    </row>
    <row r="5" spans="1:5" x14ac:dyDescent="0.25">
      <c r="A5" s="12" t="s">
        <v>115</v>
      </c>
      <c r="B5" s="16">
        <v>128220</v>
      </c>
      <c r="C5" s="16">
        <v>120710</v>
      </c>
      <c r="D5" s="16">
        <v>120241</v>
      </c>
      <c r="E5" s="16">
        <v>89348</v>
      </c>
    </row>
    <row r="6" spans="1:5" x14ac:dyDescent="0.25">
      <c r="A6" s="12" t="s">
        <v>111</v>
      </c>
      <c r="B6" s="16">
        <v>11690</v>
      </c>
      <c r="C6" s="16">
        <v>12195</v>
      </c>
      <c r="D6" s="16">
        <v>13121</v>
      </c>
      <c r="E6" s="16">
        <v>10144</v>
      </c>
    </row>
    <row r="7" spans="1:5" x14ac:dyDescent="0.25">
      <c r="A7" s="12" t="s">
        <v>112</v>
      </c>
      <c r="B7" s="15">
        <v>449.6</v>
      </c>
      <c r="C7" s="15">
        <v>508.1</v>
      </c>
      <c r="D7" s="15">
        <v>504.6</v>
      </c>
      <c r="E7" s="15">
        <v>596.70000000000005</v>
      </c>
    </row>
    <row r="9" spans="1:5" x14ac:dyDescent="0.25">
      <c r="A9" s="51" t="s">
        <v>119</v>
      </c>
      <c r="B9" s="52"/>
      <c r="C9" s="52"/>
      <c r="D9" s="52"/>
    </row>
    <row r="10" spans="1:5" x14ac:dyDescent="0.25">
      <c r="A10" s="51" t="s">
        <v>120</v>
      </c>
      <c r="B10" s="52"/>
      <c r="C10" s="52"/>
      <c r="D10" s="52"/>
    </row>
    <row r="11" spans="1:5" x14ac:dyDescent="0.25">
      <c r="A11" s="6" t="s">
        <v>1</v>
      </c>
      <c r="B11" s="7">
        <v>1</v>
      </c>
      <c r="C11" s="7">
        <v>2</v>
      </c>
      <c r="D11" s="7">
        <v>3</v>
      </c>
      <c r="E11" s="7">
        <v>4</v>
      </c>
    </row>
    <row r="12" spans="1:5" x14ac:dyDescent="0.25">
      <c r="A12" s="3" t="s">
        <v>117</v>
      </c>
      <c r="B12" s="42"/>
      <c r="C12" s="42"/>
      <c r="D12" s="42"/>
      <c r="E12" s="42"/>
    </row>
    <row r="13" spans="1:5" x14ac:dyDescent="0.25">
      <c r="A13" s="3" t="s">
        <v>118</v>
      </c>
      <c r="B13" s="5">
        <f>B5</f>
        <v>128220</v>
      </c>
      <c r="C13" s="5">
        <f t="shared" ref="C13:E13" si="0">C5</f>
        <v>120710</v>
      </c>
      <c r="D13" s="5">
        <f t="shared" si="0"/>
        <v>120241</v>
      </c>
      <c r="E13" s="5">
        <f t="shared" si="0"/>
        <v>89348</v>
      </c>
    </row>
    <row r="14" spans="1:5" x14ac:dyDescent="0.25">
      <c r="A14" s="3" t="s">
        <v>116</v>
      </c>
      <c r="B14" s="50"/>
      <c r="C14" s="50"/>
      <c r="D14" s="50"/>
      <c r="E14" s="50"/>
    </row>
    <row r="16" spans="1:5" x14ac:dyDescent="0.25">
      <c r="A16" s="51" t="s">
        <v>121</v>
      </c>
      <c r="B16" s="52"/>
      <c r="C16" s="52"/>
      <c r="D16" s="52"/>
    </row>
    <row r="17" spans="1:5" x14ac:dyDescent="0.25">
      <c r="A17" s="51" t="s">
        <v>122</v>
      </c>
      <c r="B17" s="52"/>
      <c r="C17" s="52"/>
      <c r="D17" s="52"/>
    </row>
    <row r="18" spans="1:5" x14ac:dyDescent="0.25">
      <c r="A18" s="6" t="s">
        <v>1</v>
      </c>
      <c r="B18" s="7">
        <v>1</v>
      </c>
      <c r="C18" s="7">
        <v>2</v>
      </c>
      <c r="D18" s="7">
        <v>3</v>
      </c>
      <c r="E18" s="7">
        <v>4</v>
      </c>
    </row>
    <row r="19" spans="1:5" x14ac:dyDescent="0.25">
      <c r="A19" s="3" t="s">
        <v>117</v>
      </c>
      <c r="B19" s="49"/>
      <c r="C19" s="49"/>
      <c r="D19" s="49"/>
      <c r="E19" s="49"/>
    </row>
    <row r="20" spans="1:5" x14ac:dyDescent="0.25">
      <c r="A20" s="3" t="s">
        <v>118</v>
      </c>
      <c r="B20" s="5">
        <f>B6</f>
        <v>11690</v>
      </c>
      <c r="C20" s="5">
        <f t="shared" ref="C20:E20" si="1">C6</f>
        <v>12195</v>
      </c>
      <c r="D20" s="5">
        <f t="shared" si="1"/>
        <v>13121</v>
      </c>
      <c r="E20" s="5">
        <f t="shared" si="1"/>
        <v>10144</v>
      </c>
    </row>
    <row r="21" spans="1:5" x14ac:dyDescent="0.25">
      <c r="A21" s="3" t="s">
        <v>116</v>
      </c>
      <c r="B21" s="50"/>
      <c r="C21" s="50"/>
      <c r="D21" s="50"/>
      <c r="E21" s="50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Data</vt:lpstr>
      <vt:lpstr>Info</vt:lpstr>
      <vt:lpstr>Workshop2</vt:lpstr>
      <vt:lpstr>Workshop4</vt:lpstr>
      <vt:lpstr>Workshop6</vt:lpstr>
      <vt:lpstr>Workshop8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Win7</dc:creator>
  <cp:lastModifiedBy>LENOVO</cp:lastModifiedBy>
  <dcterms:created xsi:type="dcterms:W3CDTF">2017-06-25T07:47:50Z</dcterms:created>
  <dcterms:modified xsi:type="dcterms:W3CDTF">2017-07-18T00:47:41Z</dcterms:modified>
</cp:coreProperties>
</file>